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120" yWindow="435" windowWidth="15480" windowHeight="8430"/>
  </bookViews>
  <sheets>
    <sheet name="Cuadro 17" sheetId="44" r:id="rId1"/>
  </sheets>
  <calcPr calcId="152511"/>
</workbook>
</file>

<file path=xl/calcChain.xml><?xml version="1.0" encoding="utf-8"?>
<calcChain xmlns="http://schemas.openxmlformats.org/spreadsheetml/2006/main">
  <c r="G256" i="44" l="1"/>
  <c r="B248" i="44"/>
  <c r="B247" i="44"/>
  <c r="B246" i="44"/>
  <c r="B245" i="44"/>
  <c r="B244" i="44"/>
  <c r="B243" i="44"/>
  <c r="B242" i="44"/>
  <c r="B240" i="44"/>
  <c r="B239" i="44"/>
  <c r="B238" i="44"/>
  <c r="B237" i="44"/>
  <c r="B236" i="44"/>
  <c r="G234" i="44"/>
  <c r="F234" i="44"/>
  <c r="E234" i="44"/>
  <c r="D234" i="44"/>
  <c r="B223" i="44"/>
  <c r="G221" i="44"/>
  <c r="F221" i="44"/>
  <c r="E221" i="44"/>
  <c r="D221" i="44"/>
  <c r="F219" i="44" l="1"/>
  <c r="G219" i="44"/>
  <c r="E219" i="44"/>
  <c r="B234" i="44"/>
  <c r="B221" i="44"/>
  <c r="D219" i="44"/>
  <c r="B219" i="44" l="1"/>
  <c r="B323" i="44"/>
  <c r="B322" i="44"/>
  <c r="B321" i="44"/>
  <c r="B320" i="44"/>
  <c r="B319" i="44"/>
  <c r="B318" i="44"/>
  <c r="B316" i="44"/>
  <c r="B315" i="44"/>
  <c r="B314" i="44"/>
  <c r="B313" i="44"/>
  <c r="B312" i="44"/>
  <c r="G310" i="44"/>
  <c r="F310" i="44"/>
  <c r="E310" i="44"/>
  <c r="D310" i="44"/>
  <c r="B308" i="44"/>
  <c r="B307" i="44"/>
  <c r="G305" i="44"/>
  <c r="G303" i="44" s="1"/>
  <c r="F305" i="44"/>
  <c r="F303" i="44" s="1"/>
  <c r="E305" i="44"/>
  <c r="D305" i="44"/>
  <c r="B301" i="44"/>
  <c r="B300" i="44"/>
  <c r="B298" i="44"/>
  <c r="G296" i="44"/>
  <c r="F296" i="44"/>
  <c r="F294" i="44" s="1"/>
  <c r="E296" i="44"/>
  <c r="E294" i="44" s="1"/>
  <c r="D296" i="44"/>
  <c r="G294" i="44"/>
  <c r="B292" i="44"/>
  <c r="B291" i="44"/>
  <c r="B290" i="44"/>
  <c r="B289" i="44"/>
  <c r="B288" i="44"/>
  <c r="B278" i="44"/>
  <c r="B277" i="44"/>
  <c r="B276" i="44"/>
  <c r="B275" i="44"/>
  <c r="G273" i="44"/>
  <c r="G271" i="44" s="1"/>
  <c r="F273" i="44"/>
  <c r="F271" i="44" s="1"/>
  <c r="E273" i="44"/>
  <c r="E271" i="44" s="1"/>
  <c r="D273" i="44"/>
  <c r="B269" i="44"/>
  <c r="B268" i="44"/>
  <c r="B267" i="44"/>
  <c r="B266" i="44"/>
  <c r="B265" i="44"/>
  <c r="B264" i="44"/>
  <c r="B262" i="44"/>
  <c r="B261" i="44"/>
  <c r="B260" i="44"/>
  <c r="B259" i="44"/>
  <c r="B258" i="44"/>
  <c r="F256" i="44"/>
  <c r="E256" i="44"/>
  <c r="D256" i="44"/>
  <c r="B254" i="44"/>
  <c r="G252" i="44"/>
  <c r="G250" i="44" s="1"/>
  <c r="F252" i="44"/>
  <c r="E252" i="44"/>
  <c r="D252" i="44"/>
  <c r="B217" i="44"/>
  <c r="B216" i="44"/>
  <c r="B215" i="44"/>
  <c r="B214" i="44"/>
  <c r="B213" i="44"/>
  <c r="B212" i="44"/>
  <c r="B211" i="44"/>
  <c r="B210" i="44"/>
  <c r="B208" i="44"/>
  <c r="B207" i="44"/>
  <c r="B206" i="44"/>
  <c r="B205" i="44"/>
  <c r="B204" i="44"/>
  <c r="G202" i="44"/>
  <c r="F202" i="44"/>
  <c r="E202" i="44"/>
  <c r="D202" i="44"/>
  <c r="B200" i="44"/>
  <c r="G198" i="44"/>
  <c r="F198" i="44"/>
  <c r="E198" i="44"/>
  <c r="D198" i="44"/>
  <c r="B194" i="44"/>
  <c r="B193" i="44"/>
  <c r="B192" i="44"/>
  <c r="B191" i="44"/>
  <c r="B190" i="44"/>
  <c r="B189" i="44"/>
  <c r="B188" i="44"/>
  <c r="B186" i="44"/>
  <c r="B185" i="44"/>
  <c r="B184" i="44"/>
  <c r="B183" i="44"/>
  <c r="B182" i="44"/>
  <c r="G180" i="44"/>
  <c r="G178" i="44" s="1"/>
  <c r="F180" i="44"/>
  <c r="F178" i="44" s="1"/>
  <c r="E180" i="44"/>
  <c r="E178" i="44" s="1"/>
  <c r="D180" i="44"/>
  <c r="D178" i="44" s="1"/>
  <c r="B170" i="44"/>
  <c r="B169" i="44"/>
  <c r="B168" i="44"/>
  <c r="B167" i="44"/>
  <c r="B166" i="44"/>
  <c r="B165" i="44"/>
  <c r="B163" i="44"/>
  <c r="B162" i="44"/>
  <c r="B161" i="44"/>
  <c r="B160" i="44"/>
  <c r="G158" i="44"/>
  <c r="G156" i="44" s="1"/>
  <c r="F158" i="44"/>
  <c r="F156" i="44" s="1"/>
  <c r="E158" i="44"/>
  <c r="E156" i="44" s="1"/>
  <c r="D158" i="44"/>
  <c r="D156" i="44" s="1"/>
  <c r="B154" i="44"/>
  <c r="B153" i="44"/>
  <c r="B152" i="44"/>
  <c r="B151" i="44"/>
  <c r="B150" i="44"/>
  <c r="B148" i="44"/>
  <c r="B147" i="44"/>
  <c r="B146" i="44"/>
  <c r="B145" i="44"/>
  <c r="G143" i="44"/>
  <c r="F143" i="44"/>
  <c r="E143" i="44"/>
  <c r="D143" i="44"/>
  <c r="B141" i="44"/>
  <c r="G139" i="44"/>
  <c r="F139" i="44"/>
  <c r="E139" i="44"/>
  <c r="D139" i="44"/>
  <c r="B135" i="44"/>
  <c r="B134" i="44"/>
  <c r="B133" i="44"/>
  <c r="B132" i="44"/>
  <c r="B131" i="44"/>
  <c r="B130" i="44"/>
  <c r="B128" i="44"/>
  <c r="B127" i="44"/>
  <c r="B126" i="44"/>
  <c r="B125" i="44"/>
  <c r="B124" i="44"/>
  <c r="G122" i="44"/>
  <c r="F122" i="44"/>
  <c r="E122" i="44"/>
  <c r="D122" i="44"/>
  <c r="B112" i="44"/>
  <c r="B111" i="44"/>
  <c r="G109" i="44"/>
  <c r="F109" i="44"/>
  <c r="E109" i="44"/>
  <c r="D109" i="44"/>
  <c r="B105" i="44"/>
  <c r="B104" i="44"/>
  <c r="B103" i="44"/>
  <c r="B102" i="44"/>
  <c r="B101" i="44"/>
  <c r="B100" i="44"/>
  <c r="B99" i="44"/>
  <c r="B97" i="44"/>
  <c r="B96" i="44"/>
  <c r="B95" i="44"/>
  <c r="B94" i="44"/>
  <c r="B93" i="44"/>
  <c r="G91" i="44"/>
  <c r="F91" i="44"/>
  <c r="E91" i="44"/>
  <c r="D91" i="44"/>
  <c r="B89" i="44"/>
  <c r="G87" i="44"/>
  <c r="F87" i="44"/>
  <c r="E87" i="44"/>
  <c r="D87" i="44"/>
  <c r="B83" i="44"/>
  <c r="B82" i="44"/>
  <c r="B81" i="44"/>
  <c r="B80" i="44"/>
  <c r="B79" i="44"/>
  <c r="B78" i="44"/>
  <c r="B76" i="44"/>
  <c r="B75" i="44"/>
  <c r="B74" i="44"/>
  <c r="B73" i="44"/>
  <c r="B72" i="44"/>
  <c r="G70" i="44"/>
  <c r="F70" i="44"/>
  <c r="E70" i="44"/>
  <c r="D70" i="44"/>
  <c r="B68" i="44"/>
  <c r="B67" i="44"/>
  <c r="G65" i="44"/>
  <c r="F65" i="44"/>
  <c r="E65" i="44"/>
  <c r="D65" i="44"/>
  <c r="B55" i="44"/>
  <c r="B54" i="44"/>
  <c r="B53" i="44"/>
  <c r="B52" i="44"/>
  <c r="B51" i="44"/>
  <c r="B50" i="44"/>
  <c r="B49" i="44"/>
  <c r="B47" i="44"/>
  <c r="B46" i="44"/>
  <c r="B45" i="44"/>
  <c r="B44" i="44"/>
  <c r="B43" i="44"/>
  <c r="G41" i="44"/>
  <c r="F41" i="44"/>
  <c r="E41" i="44"/>
  <c r="D41" i="44"/>
  <c r="B39" i="44"/>
  <c r="B38" i="44"/>
  <c r="B37" i="44"/>
  <c r="G35" i="44"/>
  <c r="F35" i="44"/>
  <c r="E35" i="44"/>
  <c r="D35" i="44"/>
  <c r="B31" i="44"/>
  <c r="B30" i="44"/>
  <c r="B29" i="44"/>
  <c r="B28" i="44"/>
  <c r="B27" i="44"/>
  <c r="B26" i="44"/>
  <c r="B25" i="44"/>
  <c r="B24" i="44"/>
  <c r="B22" i="44"/>
  <c r="B21" i="44"/>
  <c r="B20" i="44"/>
  <c r="B19" i="44"/>
  <c r="B18" i="44"/>
  <c r="G16" i="44"/>
  <c r="F16" i="44"/>
  <c r="E16" i="44"/>
  <c r="D16" i="44"/>
  <c r="B14" i="44"/>
  <c r="B13" i="44"/>
  <c r="B12" i="44"/>
  <c r="G10" i="44"/>
  <c r="F10" i="44"/>
  <c r="E10" i="44"/>
  <c r="D10" i="44"/>
  <c r="F63" i="44" l="1"/>
  <c r="D107" i="44"/>
  <c r="D8" i="44"/>
  <c r="F8" i="44"/>
  <c r="G8" i="44"/>
  <c r="D85" i="44"/>
  <c r="F85" i="44"/>
  <c r="F137" i="44"/>
  <c r="E250" i="44"/>
  <c r="E8" i="44"/>
  <c r="E33" i="44"/>
  <c r="B143" i="44"/>
  <c r="E196" i="44"/>
  <c r="D250" i="44"/>
  <c r="F250" i="44"/>
  <c r="B250" i="44" s="1"/>
  <c r="B310" i="44"/>
  <c r="B198" i="44"/>
  <c r="G196" i="44"/>
  <c r="B158" i="44"/>
  <c r="B16" i="44"/>
  <c r="E85" i="44"/>
  <c r="E107" i="44"/>
  <c r="B252" i="44"/>
  <c r="B296" i="44"/>
  <c r="F33" i="44"/>
  <c r="E63" i="44"/>
  <c r="G85" i="44"/>
  <c r="E137" i="44"/>
  <c r="F196" i="44"/>
  <c r="E303" i="44"/>
  <c r="G33" i="44"/>
  <c r="B256" i="44"/>
  <c r="D294" i="44"/>
  <c r="B294" i="44" s="1"/>
  <c r="B10" i="44"/>
  <c r="B35" i="44"/>
  <c r="G63" i="44"/>
  <c r="F107" i="44"/>
  <c r="B122" i="44"/>
  <c r="B85" i="44"/>
  <c r="B41" i="44"/>
  <c r="D196" i="44"/>
  <c r="B65" i="44"/>
  <c r="B70" i="44"/>
  <c r="B91" i="44"/>
  <c r="G107" i="44"/>
  <c r="D137" i="44"/>
  <c r="B156" i="44"/>
  <c r="B202" i="44"/>
  <c r="B273" i="44"/>
  <c r="D271" i="44"/>
  <c r="B271" i="44" s="1"/>
  <c r="B139" i="44"/>
  <c r="B180" i="44"/>
  <c r="D33" i="44"/>
  <c r="D63" i="44"/>
  <c r="B109" i="44"/>
  <c r="G137" i="44"/>
  <c r="B305" i="44"/>
  <c r="D303" i="44"/>
  <c r="B303" i="44" s="1"/>
  <c r="B87" i="44"/>
  <c r="B178" i="44"/>
  <c r="B137" i="44" l="1"/>
  <c r="B8" i="44"/>
  <c r="C109" i="44" s="1"/>
  <c r="B107" i="44"/>
  <c r="B196" i="44"/>
  <c r="B33" i="44"/>
  <c r="C93" i="44"/>
  <c r="C212" i="44"/>
  <c r="C275" i="44"/>
  <c r="B63" i="44"/>
  <c r="C247" i="44"/>
  <c r="C240" i="44"/>
  <c r="C321" i="44"/>
  <c r="C260" i="44"/>
  <c r="C101" i="44"/>
  <c r="C53" i="44"/>
  <c r="C112" i="44"/>
  <c r="C99" i="44"/>
  <c r="C213" i="44"/>
  <c r="C100" i="44"/>
  <c r="C162" i="44"/>
  <c r="C277" i="44"/>
  <c r="C47" i="44"/>
  <c r="C75" i="44"/>
  <c r="C161" i="44"/>
  <c r="C189" i="44"/>
  <c r="C180" i="44"/>
  <c r="C254" i="44"/>
  <c r="C70" i="44"/>
  <c r="C91" i="44"/>
  <c r="C78" i="44" l="1"/>
  <c r="C216" i="44"/>
  <c r="C147" i="44"/>
  <c r="C97" i="44"/>
  <c r="C27" i="44"/>
  <c r="C291" i="44"/>
  <c r="C107" i="44"/>
  <c r="C43" i="44"/>
  <c r="C150" i="44"/>
  <c r="C320" i="44"/>
  <c r="C266" i="44"/>
  <c r="C154" i="44"/>
  <c r="C322" i="44"/>
  <c r="C259" i="44"/>
  <c r="C143" i="44"/>
  <c r="C158" i="44"/>
  <c r="C111" i="44"/>
  <c r="C178" i="44"/>
  <c r="C151" i="44"/>
  <c r="C250" i="44"/>
  <c r="C313" i="44"/>
  <c r="C19" i="44"/>
  <c r="C165" i="44"/>
  <c r="C18" i="44"/>
  <c r="C44" i="44"/>
  <c r="C74" i="44"/>
  <c r="C191" i="44"/>
  <c r="C269" i="44"/>
  <c r="C312" i="44"/>
  <c r="C244" i="44"/>
  <c r="C246" i="44"/>
  <c r="C261" i="44"/>
  <c r="C217" i="44"/>
  <c r="C130" i="44"/>
  <c r="C73" i="44"/>
  <c r="C145" i="44"/>
  <c r="C85" i="44"/>
  <c r="C152" i="44"/>
  <c r="C315" i="44"/>
  <c r="C296" i="44"/>
  <c r="C95" i="44"/>
  <c r="C305" i="44"/>
  <c r="C182" i="44"/>
  <c r="C184" i="44"/>
  <c r="C194" i="44"/>
  <c r="C127" i="44"/>
  <c r="C205" i="44"/>
  <c r="C237" i="44"/>
  <c r="C245" i="44"/>
  <c r="C238" i="44"/>
  <c r="C236" i="44"/>
  <c r="C243" i="44"/>
  <c r="C223" i="44"/>
  <c r="C234" i="44"/>
  <c r="C219" i="44"/>
  <c r="C323" i="44"/>
  <c r="C319" i="44"/>
  <c r="C314" i="44"/>
  <c r="C308" i="44"/>
  <c r="C298" i="44"/>
  <c r="C289" i="44"/>
  <c r="C276" i="44"/>
  <c r="C267" i="44"/>
  <c r="C262" i="44"/>
  <c r="C258" i="44"/>
  <c r="C208" i="44"/>
  <c r="C167" i="44"/>
  <c r="C128" i="44"/>
  <c r="C81" i="44"/>
  <c r="C76" i="44"/>
  <c r="C72" i="44"/>
  <c r="C55" i="44"/>
  <c r="C51" i="44"/>
  <c r="C46" i="44"/>
  <c r="C38" i="44"/>
  <c r="C29" i="44"/>
  <c r="C25" i="44"/>
  <c r="C20" i="44"/>
  <c r="C14" i="44"/>
  <c r="C131" i="44"/>
  <c r="C103" i="44"/>
  <c r="C83" i="44"/>
  <c r="C146" i="44"/>
  <c r="C126" i="44"/>
  <c r="C54" i="44"/>
  <c r="C80" i="44"/>
  <c r="C67" i="44"/>
  <c r="C268" i="44"/>
  <c r="C183" i="44"/>
  <c r="C87" i="44"/>
  <c r="C290" i="44"/>
  <c r="C170" i="44"/>
  <c r="C210" i="44"/>
  <c r="C300" i="44"/>
  <c r="C215" i="44"/>
  <c r="C166" i="44"/>
  <c r="C310" i="44"/>
  <c r="C198" i="44"/>
  <c r="C105" i="44"/>
  <c r="C52" i="44"/>
  <c r="C153" i="44"/>
  <c r="C204" i="44"/>
  <c r="C132" i="44"/>
  <c r="C307" i="44"/>
  <c r="C163" i="44"/>
  <c r="C193" i="44"/>
  <c r="C294" i="44"/>
  <c r="C185" i="44"/>
  <c r="C89" i="44"/>
  <c r="C273" i="44"/>
  <c r="C133" i="44"/>
  <c r="C35" i="44"/>
  <c r="C24" i="44"/>
  <c r="C45" i="44"/>
  <c r="C39" i="44"/>
  <c r="C50" i="44"/>
  <c r="C65" i="44"/>
  <c r="C21" i="44"/>
  <c r="C28" i="44"/>
  <c r="C26" i="44"/>
  <c r="C13" i="44"/>
  <c r="C256" i="44"/>
  <c r="C124" i="44"/>
  <c r="C214" i="44"/>
  <c r="C288" i="44"/>
  <c r="C139" i="44"/>
  <c r="C200" i="44"/>
  <c r="C102" i="44"/>
  <c r="C125" i="44"/>
  <c r="C186" i="44"/>
  <c r="C303" i="44"/>
  <c r="C104" i="44"/>
  <c r="C192" i="44"/>
  <c r="C264" i="44"/>
  <c r="C30" i="44"/>
  <c r="C156" i="44"/>
  <c r="C96" i="44"/>
  <c r="C292" i="44"/>
  <c r="C206" i="44"/>
  <c r="C134" i="44"/>
  <c r="C82" i="44"/>
  <c r="C202" i="44"/>
  <c r="C37" i="44"/>
  <c r="C271" i="44"/>
  <c r="C190" i="44"/>
  <c r="C168" i="44"/>
  <c r="C207" i="44"/>
  <c r="C141" i="44"/>
  <c r="C16" i="44"/>
  <c r="C10" i="44"/>
  <c r="C135" i="44"/>
  <c r="C94" i="44"/>
  <c r="C12" i="44"/>
  <c r="C22" i="44"/>
  <c r="C31" i="44"/>
  <c r="C49" i="44"/>
  <c r="C68" i="44"/>
  <c r="C79" i="44"/>
  <c r="C148" i="44"/>
  <c r="C211" i="44"/>
  <c r="C265" i="44"/>
  <c r="C278" i="44"/>
  <c r="C301" i="44"/>
  <c r="C316" i="44"/>
  <c r="C221" i="44"/>
  <c r="C242" i="44"/>
  <c r="C248" i="44"/>
  <c r="C239" i="44"/>
  <c r="C122" i="44"/>
  <c r="C41" i="44"/>
  <c r="C169" i="44"/>
  <c r="C137" i="44"/>
  <c r="C318" i="44"/>
  <c r="C160" i="44"/>
  <c r="C188" i="44"/>
  <c r="C196" i="44"/>
  <c r="C252" i="44"/>
  <c r="C63" i="44"/>
  <c r="C33" i="44"/>
  <c r="C8" i="44" l="1"/>
</calcChain>
</file>

<file path=xl/sharedStrings.xml><?xml version="1.0" encoding="utf-8"?>
<sst xmlns="http://schemas.openxmlformats.org/spreadsheetml/2006/main" count="283" uniqueCount="54">
  <si>
    <t>Defunciones fetales</t>
  </si>
  <si>
    <t>Total</t>
  </si>
  <si>
    <t>Unida</t>
  </si>
  <si>
    <t>Casada</t>
  </si>
  <si>
    <t>-</t>
  </si>
  <si>
    <t xml:space="preserve">Soltera </t>
  </si>
  <si>
    <t>NOTA:  Excluye los grupos de edad en los cuales no se registró información.</t>
  </si>
  <si>
    <r>
      <rPr>
        <sz val="9"/>
        <rFont val="Arial"/>
        <family val="2"/>
      </rPr>
      <t>0.0</t>
    </r>
    <r>
      <rPr>
        <sz val="10"/>
        <rFont val="Arial"/>
        <family val="2"/>
      </rPr>
      <t xml:space="preserve"> Cuando la cantidad es menor a la mitad de la unidad o fracción decimal adoptada para la expresión del dato.</t>
    </r>
  </si>
  <si>
    <t xml:space="preserve">Estado civil/conyugal de la mujer </t>
  </si>
  <si>
    <t>Porcentaje</t>
  </si>
  <si>
    <t>Otro (1)</t>
  </si>
  <si>
    <t>(1) Se refiere al estado civil/conyugal: separada de unión, separada de matrimonio y viuda.</t>
  </si>
  <si>
    <t>.. Dato no aplicable al grupo o categoría</t>
  </si>
  <si>
    <t xml:space="preserve"> -  Cantidad nula o cero.</t>
  </si>
  <si>
    <t xml:space="preserve">    10 a 14</t>
  </si>
  <si>
    <t xml:space="preserve">         12</t>
  </si>
  <si>
    <t xml:space="preserve">         14</t>
  </si>
  <si>
    <t xml:space="preserve">    15 a 19</t>
  </si>
  <si>
    <t xml:space="preserve">         13</t>
  </si>
  <si>
    <t xml:space="preserve">         15</t>
  </si>
  <si>
    <t xml:space="preserve">         16</t>
  </si>
  <si>
    <t xml:space="preserve">         17</t>
  </si>
  <si>
    <t xml:space="preserve">         19</t>
  </si>
  <si>
    <t xml:space="preserve">         18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</si>
  <si>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</si>
  <si>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</si>
  <si>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</si>
  <si>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</si>
  <si>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</si>
  <si>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</si>
  <si>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</si>
  <si>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</si>
  <si>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</si>
  <si>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</si>
  <si>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</si>
  <si>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</si>
  <si>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</si>
  <si>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</si>
  <si>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</si>
  <si>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</si>
  <si>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</si>
  <si>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</si>
  <si>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Emberá</t>
  </si>
  <si>
    <t>Comarca Ngäbe Buglé</t>
  </si>
  <si>
    <t>Provincia, comarca indígena                                          de residencia y edad                                         de la mujer</t>
  </si>
  <si>
    <t>Cuadro 17.  DEFUNCIONES FETALES EN LA REPÚBLICA, POR ESTADO CIVIL/CONYUGAL, SEGÚN PROVINCIA,</t>
  </si>
  <si>
    <t xml:space="preserve"> COMARCA INDÍGENA DE RESIDENCIA Y EDAD DE LA MUJER:  AÑO 2018</t>
  </si>
  <si>
    <t>TOTAL</t>
  </si>
  <si>
    <t xml:space="preserve">Chiriquí: (Continuación) </t>
  </si>
  <si>
    <t>Fuente: Los datos publicados corresponden a información recopilada con base en los registros administrativos de las instalaciones</t>
  </si>
  <si>
    <t xml:space="preserve">             de salud pública  (MINSA y CSS), clínicas privadas y oficinas del Registro Civil (Tribunal Electoral).</t>
  </si>
  <si>
    <t>Panamá Oeste</t>
  </si>
  <si>
    <t>Panamá Oeste: (Continuación)</t>
  </si>
  <si>
    <t>Comarca Kuna Yala: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</si>
</sst>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-;\-"/>
    <numFmt numFmtId="165" formatCode="#,##0.0;\-;\-"/>
    <numFmt numFmtId="167" formatCode="#,##0;&quot;..&quot;;&quot;..&quot;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6" fillId="0" borderId="0"/>
  </cellStyleXfs>
  <cellXfs count="120">
    <xf numFmtId="0" fontId="0" fillId="0" borderId="0" xfId="0"/>
    <xf numFmtId="164" fontId="4" fillId="0" borderId="0" xfId="2" applyNumberFormat="1" applyFont="1"/>
    <xf numFmtId="164" fontId="4" fillId="0" borderId="0" xfId="2" applyNumberFormat="1" applyFont="1" applyBorder="1"/>
    <xf numFmtId="164" fontId="5" fillId="0" borderId="0" xfId="2" applyNumberFormat="1" applyFont="1" applyBorder="1"/>
    <xf numFmtId="164" fontId="5" fillId="0" borderId="0" xfId="2" applyNumberFormat="1" applyFont="1"/>
    <xf numFmtId="165" fontId="4" fillId="0" borderId="1" xfId="1" applyNumberFormat="1" applyFont="1" applyBorder="1" applyAlignment="1">
      <alignment horizontal="right"/>
    </xf>
    <xf numFmtId="165" fontId="4" fillId="0" borderId="6" xfId="1" applyNumberFormat="1" applyFont="1" applyBorder="1" applyAlignment="1">
      <alignment horizontal="right"/>
    </xf>
    <xf numFmtId="165" fontId="4" fillId="0" borderId="0" xfId="2" applyNumberFormat="1" applyFont="1" applyBorder="1"/>
    <xf numFmtId="165" fontId="4" fillId="0" borderId="0" xfId="2" applyNumberFormat="1" applyFont="1"/>
    <xf numFmtId="49" fontId="4" fillId="0" borderId="0" xfId="8" applyNumberFormat="1" applyFont="1"/>
    <xf numFmtId="164" fontId="7" fillId="0" borderId="8" xfId="2" applyNumberFormat="1" applyFont="1" applyBorder="1" applyAlignment="1">
      <alignment horizontal="center"/>
    </xf>
    <xf numFmtId="164" fontId="7" fillId="0" borderId="0" xfId="2" applyNumberFormat="1" applyFont="1" applyBorder="1" applyAlignment="1">
      <alignment horizontal="center"/>
    </xf>
    <xf numFmtId="165" fontId="7" fillId="0" borderId="0" xfId="2" applyNumberFormat="1" applyFont="1" applyBorder="1" applyAlignment="1">
      <alignment horizontal="center"/>
    </xf>
    <xf numFmtId="164" fontId="8" fillId="0" borderId="0" xfId="2" applyNumberFormat="1" applyFont="1" applyBorder="1"/>
    <xf numFmtId="164" fontId="10" fillId="0" borderId="0" xfId="2" applyNumberFormat="1" applyFont="1"/>
    <xf numFmtId="164" fontId="8" fillId="0" borderId="0" xfId="2" applyNumberFormat="1" applyFont="1"/>
    <xf numFmtId="164" fontId="8" fillId="0" borderId="0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8" fillId="0" borderId="1" xfId="2" applyNumberFormat="1" applyFont="1" applyFill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164" fontId="8" fillId="0" borderId="2" xfId="2" applyNumberFormat="1" applyFont="1" applyFill="1" applyBorder="1" applyAlignment="1">
      <alignment horizontal="center" vertical="center" wrapText="1"/>
    </xf>
    <xf numFmtId="164" fontId="4" fillId="0" borderId="0" xfId="2" quotePrefix="1" applyNumberFormat="1" applyFont="1"/>
    <xf numFmtId="164" fontId="4" fillId="0" borderId="1" xfId="1" applyNumberFormat="1" applyFont="1" applyBorder="1" applyAlignment="1">
      <alignment horizontal="right"/>
    </xf>
    <xf numFmtId="164" fontId="5" fillId="0" borderId="0" xfId="3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4" fontId="5" fillId="2" borderId="6" xfId="2" applyNumberFormat="1" applyFont="1" applyFill="1" applyBorder="1" applyAlignment="1">
      <alignment horizontal="center" vertical="center" wrapText="1"/>
    </xf>
    <xf numFmtId="164" fontId="5" fillId="2" borderId="7" xfId="2" applyNumberFormat="1" applyFont="1" applyFill="1" applyBorder="1" applyAlignment="1">
      <alignment horizontal="center" vertical="center" wrapText="1"/>
    </xf>
    <xf numFmtId="1" fontId="4" fillId="0" borderId="0" xfId="3" applyNumberFormat="1" applyFont="1" applyBorder="1" applyAlignment="1"/>
    <xf numFmtId="164" fontId="4" fillId="0" borderId="0" xfId="4" quotePrefix="1" applyNumberFormat="1" applyFont="1" applyAlignment="1"/>
    <xf numFmtId="164" fontId="4" fillId="0" borderId="0" xfId="3" applyNumberFormat="1" applyFont="1" applyBorder="1" applyAlignment="1"/>
    <xf numFmtId="164" fontId="4" fillId="0" borderId="2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0" xfId="4" quotePrefix="1" applyNumberFormat="1" applyFont="1" applyFill="1" applyAlignment="1"/>
    <xf numFmtId="165" fontId="4" fillId="0" borderId="1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165" fontId="4" fillId="0" borderId="1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" fontId="5" fillId="0" borderId="0" xfId="3" applyNumberFormat="1" applyFont="1" applyBorder="1" applyAlignment="1"/>
    <xf numFmtId="164" fontId="5" fillId="0" borderId="0" xfId="3" applyNumberFormat="1" applyFont="1" applyBorder="1" applyAlignment="1"/>
    <xf numFmtId="164" fontId="5" fillId="0" borderId="0" xfId="1" applyNumberFormat="1" applyFont="1" applyBorder="1" applyAlignment="1">
      <alignment horizontal="right"/>
    </xf>
    <xf numFmtId="164" fontId="5" fillId="0" borderId="0" xfId="5" applyNumberFormat="1" applyFont="1" applyFill="1" applyBorder="1"/>
    <xf numFmtId="164" fontId="4" fillId="0" borderId="11" xfId="2" applyNumberFormat="1" applyFont="1" applyBorder="1"/>
    <xf numFmtId="164" fontId="5" fillId="0" borderId="0" xfId="6" applyNumberFormat="1" applyFont="1" applyBorder="1"/>
    <xf numFmtId="165" fontId="5" fillId="0" borderId="1" xfId="1" applyNumberFormat="1" applyFont="1" applyFill="1" applyBorder="1" applyAlignment="1">
      <alignment horizontal="right"/>
    </xf>
    <xf numFmtId="164" fontId="10" fillId="0" borderId="0" xfId="2" applyNumberFormat="1" applyFont="1" applyBorder="1"/>
    <xf numFmtId="164" fontId="4" fillId="0" borderId="0" xfId="5" applyNumberFormat="1" applyFont="1" applyFill="1" applyBorder="1"/>
    <xf numFmtId="164" fontId="4" fillId="0" borderId="0" xfId="6" applyNumberFormat="1" applyFont="1" applyBorder="1"/>
    <xf numFmtId="164" fontId="4" fillId="0" borderId="11" xfId="6" applyNumberFormat="1" applyFont="1" applyBorder="1"/>
    <xf numFmtId="164" fontId="4" fillId="0" borderId="1" xfId="2" applyNumberFormat="1" applyFont="1" applyBorder="1"/>
    <xf numFmtId="1" fontId="4" fillId="0" borderId="0" xfId="3" quotePrefix="1" applyNumberFormat="1" applyFont="1" applyBorder="1" applyAlignment="1"/>
    <xf numFmtId="164" fontId="5" fillId="0" borderId="1" xfId="2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right"/>
    </xf>
    <xf numFmtId="167" fontId="5" fillId="0" borderId="1" xfId="1" applyNumberFormat="1" applyFont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NumberFormat="1" applyFont="1" applyFill="1" applyBorder="1" applyAlignment="1">
      <alignment horizontal="right"/>
    </xf>
    <xf numFmtId="167" fontId="5" fillId="0" borderId="1" xfId="1" applyNumberFormat="1" applyFont="1" applyFill="1" applyBorder="1" applyAlignment="1">
      <alignment horizontal="righ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1" applyNumberFormat="1" applyFont="1" applyBorder="1" applyAlignment="1">
      <alignment horizontal="right"/>
    </xf>
    <xf numFmtId="167" fontId="5" fillId="0" borderId="1" xfId="0" applyNumberFormat="1" applyFont="1" applyFill="1" applyBorder="1" applyAlignment="1">
      <alignment horizontal="right"/>
    </xf>
    <xf numFmtId="167" fontId="4" fillId="0" borderId="1" xfId="2" applyNumberFormat="1" applyFont="1" applyFill="1" applyBorder="1" applyAlignment="1">
      <alignment horizontal="right"/>
    </xf>
    <xf numFmtId="167" fontId="4" fillId="0" borderId="1" xfId="2" applyNumberFormat="1" applyFont="1" applyBorder="1"/>
    <xf numFmtId="167" fontId="4" fillId="0" borderId="1" xfId="0" applyNumberFormat="1" applyFont="1" applyFill="1" applyBorder="1" applyAlignment="1">
      <alignment horizontal="right" vertical="center"/>
    </xf>
    <xf numFmtId="164" fontId="5" fillId="0" borderId="6" xfId="1" applyNumberFormat="1" applyFont="1" applyFill="1" applyBorder="1" applyAlignment="1">
      <alignment horizontal="right"/>
    </xf>
    <xf numFmtId="164" fontId="4" fillId="0" borderId="6" xfId="2" applyNumberFormat="1" applyFont="1" applyBorder="1"/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5" fillId="0" borderId="11" xfId="1" applyNumberFormat="1" applyFont="1" applyFill="1" applyBorder="1" applyAlignment="1">
      <alignment horizontal="right"/>
    </xf>
    <xf numFmtId="164" fontId="4" fillId="0" borderId="11" xfId="3" applyNumberFormat="1" applyFont="1" applyBorder="1" applyAlignment="1"/>
    <xf numFmtId="164" fontId="5" fillId="0" borderId="11" xfId="2" applyNumberFormat="1" applyFont="1" applyBorder="1"/>
    <xf numFmtId="164" fontId="5" fillId="0" borderId="1" xfId="2" applyNumberFormat="1" applyFont="1" applyBorder="1"/>
    <xf numFmtId="164" fontId="8" fillId="0" borderId="11" xfId="2" applyNumberFormat="1" applyFont="1" applyBorder="1"/>
    <xf numFmtId="164" fontId="8" fillId="0" borderId="1" xfId="2" applyNumberFormat="1" applyFont="1" applyBorder="1"/>
    <xf numFmtId="164" fontId="4" fillId="0" borderId="11" xfId="2" applyNumberFormat="1" applyFont="1" applyFill="1" applyBorder="1" applyAlignment="1">
      <alignment horizontal="right"/>
    </xf>
    <xf numFmtId="164" fontId="5" fillId="0" borderId="11" xfId="1" applyNumberFormat="1" applyFont="1" applyBorder="1" applyAlignment="1">
      <alignment horizontal="right"/>
    </xf>
    <xf numFmtId="164" fontId="4" fillId="0" borderId="11" xfId="3" quotePrefix="1" applyNumberFormat="1" applyFont="1" applyBorder="1" applyAlignment="1"/>
    <xf numFmtId="164" fontId="4" fillId="0" borderId="11" xfId="4" quotePrefix="1" applyNumberFormat="1" applyFont="1" applyBorder="1" applyAlignment="1"/>
    <xf numFmtId="164" fontId="5" fillId="0" borderId="11" xfId="6" applyNumberFormat="1" applyFont="1" applyBorder="1"/>
    <xf numFmtId="1" fontId="4" fillId="0" borderId="11" xfId="3" applyNumberFormat="1" applyFont="1" applyBorder="1" applyAlignment="1"/>
    <xf numFmtId="164" fontId="5" fillId="0" borderId="11" xfId="3" applyNumberFormat="1" applyFont="1" applyBorder="1" applyAlignment="1"/>
    <xf numFmtId="1" fontId="5" fillId="0" borderId="11" xfId="3" applyNumberFormat="1" applyFont="1" applyBorder="1" applyAlignment="1"/>
    <xf numFmtId="164" fontId="4" fillId="0" borderId="11" xfId="1" applyNumberFormat="1" applyFont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0" fontId="4" fillId="0" borderId="0" xfId="12" applyFont="1"/>
    <xf numFmtId="0" fontId="4" fillId="0" borderId="0" xfId="0" applyFont="1" applyAlignment="1">
      <alignment vertical="center"/>
    </xf>
    <xf numFmtId="164" fontId="4" fillId="0" borderId="0" xfId="4" quotePrefix="1" applyNumberFormat="1" applyFont="1" applyBorder="1" applyAlignment="1"/>
    <xf numFmtId="164" fontId="4" fillId="0" borderId="11" xfId="2" applyNumberFormat="1" applyFont="1" applyBorder="1" applyAlignment="1">
      <alignment horizontal="left"/>
    </xf>
    <xf numFmtId="164" fontId="4" fillId="0" borderId="11" xfId="6" applyNumberFormat="1" applyFont="1" applyBorder="1" applyAlignment="1">
      <alignment horizontal="left"/>
    </xf>
    <xf numFmtId="164" fontId="5" fillId="0" borderId="11" xfId="6" applyNumberFormat="1" applyFont="1" applyBorder="1" applyAlignment="1">
      <alignment horizontal="left"/>
    </xf>
    <xf numFmtId="164" fontId="5" fillId="0" borderId="11" xfId="2" applyNumberFormat="1" applyFont="1" applyBorder="1" applyAlignment="1">
      <alignment horizontal="left"/>
    </xf>
    <xf numFmtId="164" fontId="5" fillId="0" borderId="1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1" xfId="2" applyNumberFormat="1" applyFont="1" applyFill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164" fontId="5" fillId="0" borderId="0" xfId="2" applyNumberFormat="1" applyFont="1" applyFill="1" applyBorder="1" applyAlignment="1">
      <alignment horizontal="center" vertical="center" wrapText="1"/>
    </xf>
    <xf numFmtId="164" fontId="4" fillId="0" borderId="0" xfId="2" applyNumberFormat="1" applyFont="1" applyFill="1"/>
    <xf numFmtId="165" fontId="5" fillId="0" borderId="1" xfId="2" applyNumberFormat="1" applyFont="1" applyFill="1" applyBorder="1" applyAlignment="1">
      <alignment horizontal="center" vertical="center" wrapText="1"/>
    </xf>
    <xf numFmtId="165" fontId="4" fillId="0" borderId="0" xfId="1" applyNumberFormat="1" applyFont="1" applyBorder="1" applyAlignment="1">
      <alignment horizontal="right"/>
    </xf>
    <xf numFmtId="164" fontId="4" fillId="0" borderId="0" xfId="2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4" fontId="4" fillId="0" borderId="5" xfId="3" applyNumberFormat="1" applyFont="1" applyBorder="1" applyAlignment="1"/>
    <xf numFmtId="164" fontId="5" fillId="0" borderId="0" xfId="2" applyNumberFormat="1" applyFont="1" applyFill="1" applyAlignment="1">
      <alignment horizontal="center"/>
    </xf>
    <xf numFmtId="164" fontId="5" fillId="0" borderId="0" xfId="2" applyNumberFormat="1" applyFont="1" applyAlignment="1">
      <alignment horizontal="center"/>
    </xf>
    <xf numFmtId="164" fontId="5" fillId="2" borderId="9" xfId="2" applyNumberFormat="1" applyFont="1" applyFill="1" applyBorder="1" applyAlignment="1">
      <alignment horizontal="center" vertical="center" wrapText="1"/>
    </xf>
    <xf numFmtId="164" fontId="5" fillId="2" borderId="11" xfId="2" applyNumberFormat="1" applyFont="1" applyFill="1" applyBorder="1" applyAlignment="1">
      <alignment horizontal="center" vertical="center" wrapText="1"/>
    </xf>
    <xf numFmtId="164" fontId="5" fillId="2" borderId="5" xfId="2" applyNumberFormat="1" applyFont="1" applyFill="1" applyBorder="1" applyAlignment="1">
      <alignment horizontal="center" vertical="center" wrapText="1"/>
    </xf>
    <xf numFmtId="164" fontId="5" fillId="2" borderId="4" xfId="2" applyNumberFormat="1" applyFont="1" applyFill="1" applyBorder="1" applyAlignment="1">
      <alignment horizontal="center" vertical="center" wrapText="1"/>
    </xf>
    <xf numFmtId="164" fontId="5" fillId="2" borderId="10" xfId="2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5" fontId="5" fillId="2" borderId="3" xfId="2" applyNumberFormat="1" applyFont="1" applyFill="1" applyBorder="1" applyAlignment="1">
      <alignment horizontal="center" vertical="center" wrapText="1"/>
    </xf>
    <xf numFmtId="165" fontId="5" fillId="2" borderId="6" xfId="2" applyNumberFormat="1" applyFont="1" applyFill="1" applyBorder="1" applyAlignment="1">
      <alignment horizontal="center" vertical="center" wrapText="1"/>
    </xf>
  </cellXfs>
  <cellStyles count="13">
    <cellStyle name="Normal" xfId="0" builtinId="0"/>
    <cellStyle name="Normal 2" xfId="7"/>
    <cellStyle name="Normal 3" xfId="9"/>
    <cellStyle name="Normal 4" xfId="10"/>
    <cellStyle name="Normal 5" xfId="11"/>
    <cellStyle name="Normal_221-04" xfId="6"/>
    <cellStyle name="Normal_221-05" xfId="8"/>
    <cellStyle name="Normal_221-08" xfId="3"/>
    <cellStyle name="Normal_97-04" xfId="12"/>
    <cellStyle name="Normal_Boletin Nac V 2002" xfId="1"/>
    <cellStyle name="Normal_consultoria1" xfId="2"/>
    <cellStyle name="Normal_impares de naci98" xfId="5"/>
    <cellStyle name="Normal_NV2003" xfId="4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6"/>
  <sheetViews>
    <sheetView tabSelected="1" zoomScaleNormal="100" zoomScaleSheetLayoutView="100" workbookViewId="0">
      <selection activeCell="K325" sqref="K325"/>
    </sheetView>
  </sheetViews>
  <sheetFormatPr baseColWidth="10" defaultColWidth="11.42578125" defaultRowHeight="12.75" x14ac:dyDescent="0.2"/>
  <cols>
    <col min="1" max="1" width="33.7109375" style="1" customWidth="1"/>
    <col min="2" max="2" width="12" style="1" customWidth="1"/>
    <col min="3" max="3" width="12" style="8" customWidth="1"/>
    <col min="4" max="7" width="12" style="1" customWidth="1"/>
    <col min="8" max="8" width="11.42578125" style="2"/>
    <col min="9" max="16384" width="11.42578125" style="1"/>
  </cols>
  <sheetData>
    <row r="1" spans="1:8" ht="15" customHeight="1" x14ac:dyDescent="0.2">
      <c r="A1" s="109" t="s">
        <v>45</v>
      </c>
      <c r="B1" s="109"/>
      <c r="C1" s="109"/>
      <c r="D1" s="109"/>
      <c r="E1" s="109"/>
      <c r="F1" s="109"/>
      <c r="G1" s="109"/>
    </row>
    <row r="2" spans="1:8" ht="15" customHeight="1" x14ac:dyDescent="0.2">
      <c r="A2" s="110" t="s">
        <v>46</v>
      </c>
      <c r="B2" s="110"/>
      <c r="C2" s="110"/>
      <c r="D2" s="110"/>
      <c r="E2" s="110"/>
      <c r="F2" s="110"/>
      <c r="G2" s="110"/>
    </row>
    <row r="3" spans="1:8" ht="12.6" customHeight="1" x14ac:dyDescent="0.25">
      <c r="A3" s="10"/>
      <c r="B3" s="11"/>
      <c r="C3" s="12"/>
      <c r="D3" s="11"/>
      <c r="E3" s="11"/>
      <c r="F3" s="11"/>
      <c r="G3" s="11"/>
    </row>
    <row r="4" spans="1:8" ht="24.95" customHeight="1" x14ac:dyDescent="0.2">
      <c r="A4" s="111" t="s">
        <v>44</v>
      </c>
      <c r="B4" s="114" t="s">
        <v>0</v>
      </c>
      <c r="C4" s="115"/>
      <c r="D4" s="115"/>
      <c r="E4" s="115"/>
      <c r="F4" s="115"/>
      <c r="G4" s="115"/>
    </row>
    <row r="5" spans="1:8" ht="24.95" customHeight="1" x14ac:dyDescent="0.2">
      <c r="A5" s="112"/>
      <c r="B5" s="116" t="s">
        <v>1</v>
      </c>
      <c r="C5" s="118" t="s">
        <v>9</v>
      </c>
      <c r="D5" s="114" t="s">
        <v>8</v>
      </c>
      <c r="E5" s="115"/>
      <c r="F5" s="115"/>
      <c r="G5" s="115"/>
    </row>
    <row r="6" spans="1:8" ht="24.95" customHeight="1" x14ac:dyDescent="0.2">
      <c r="A6" s="113"/>
      <c r="B6" s="117"/>
      <c r="C6" s="119"/>
      <c r="D6" s="28" t="s">
        <v>5</v>
      </c>
      <c r="E6" s="28" t="s">
        <v>3</v>
      </c>
      <c r="F6" s="28" t="s">
        <v>2</v>
      </c>
      <c r="G6" s="29" t="s">
        <v>10</v>
      </c>
    </row>
    <row r="7" spans="1:8" ht="14.45" customHeight="1" x14ac:dyDescent="0.2">
      <c r="A7" s="16"/>
      <c r="B7" s="17"/>
      <c r="C7" s="18"/>
      <c r="D7" s="19"/>
      <c r="E7" s="19"/>
      <c r="F7" s="19"/>
      <c r="G7" s="20"/>
    </row>
    <row r="8" spans="1:8" s="15" customFormat="1" ht="14.45" customHeight="1" x14ac:dyDescent="0.25">
      <c r="A8" s="23" t="s">
        <v>47</v>
      </c>
      <c r="B8" s="27">
        <f>SUM(D8:G8)</f>
        <v>9271</v>
      </c>
      <c r="C8" s="25">
        <f>SUM(C10,C16,C24:C31)</f>
        <v>99.999999999999986</v>
      </c>
      <c r="D8" s="24">
        <f>SUM(D10,D16,D24:D31)</f>
        <v>2353</v>
      </c>
      <c r="E8" s="24">
        <f t="shared" ref="E8:G8" si="0">SUM(E10,E16,E24:E31)</f>
        <v>1087</v>
      </c>
      <c r="F8" s="24">
        <f t="shared" si="0"/>
        <v>5806</v>
      </c>
      <c r="G8" s="26">
        <f t="shared" si="0"/>
        <v>25</v>
      </c>
      <c r="H8" s="13"/>
    </row>
    <row r="9" spans="1:8" s="15" customFormat="1" ht="14.45" customHeight="1" x14ac:dyDescent="0.25">
      <c r="A9" s="23"/>
      <c r="B9" s="27"/>
      <c r="C9" s="25"/>
      <c r="D9" s="24"/>
      <c r="E9" s="57"/>
      <c r="F9" s="26"/>
      <c r="G9" s="26"/>
      <c r="H9" s="13"/>
    </row>
    <row r="10" spans="1:8" s="15" customFormat="1" ht="14.45" customHeight="1" x14ac:dyDescent="0.25">
      <c r="A10" s="30" t="s">
        <v>14</v>
      </c>
      <c r="B10" s="27">
        <f>SUM(D10:G10)</f>
        <v>32</v>
      </c>
      <c r="C10" s="5">
        <f>B10/$B$8*100</f>
        <v>0.34516233416028475</v>
      </c>
      <c r="D10" s="24">
        <f>SUM(D12:D14)</f>
        <v>30</v>
      </c>
      <c r="E10" s="57">
        <f>SUM(E12:E14)</f>
        <v>0</v>
      </c>
      <c r="F10" s="24">
        <f t="shared" ref="F10:G10" si="1">SUM(F12:F14)</f>
        <v>2</v>
      </c>
      <c r="G10" s="26">
        <f t="shared" si="1"/>
        <v>0</v>
      </c>
      <c r="H10" s="13"/>
    </row>
    <row r="11" spans="1:8" s="15" customFormat="1" ht="14.45" customHeight="1" x14ac:dyDescent="0.25">
      <c r="A11" s="42"/>
      <c r="B11" s="27"/>
      <c r="C11" s="5"/>
      <c r="D11" s="24"/>
      <c r="E11" s="56"/>
      <c r="F11" s="24"/>
      <c r="G11" s="26"/>
      <c r="H11" s="13"/>
    </row>
    <row r="12" spans="1:8" s="4" customFormat="1" ht="14.45" customHeight="1" x14ac:dyDescent="0.2">
      <c r="A12" s="31" t="s">
        <v>15</v>
      </c>
      <c r="B12" s="24">
        <f t="shared" ref="B12:B14" si="2">SUM(D12:G12)</f>
        <v>4</v>
      </c>
      <c r="C12" s="5">
        <f t="shared" ref="C12:C31" si="3">B12/$B$8*100</f>
        <v>4.3145291770035593E-2</v>
      </c>
      <c r="D12" s="58">
        <v>4</v>
      </c>
      <c r="E12" s="68">
        <v>0</v>
      </c>
      <c r="F12" s="58">
        <v>0</v>
      </c>
      <c r="G12" s="59">
        <v>0</v>
      </c>
      <c r="H12" s="3"/>
    </row>
    <row r="13" spans="1:8" s="4" customFormat="1" ht="14.45" customHeight="1" x14ac:dyDescent="0.2">
      <c r="A13" s="31" t="s">
        <v>18</v>
      </c>
      <c r="B13" s="24">
        <f t="shared" si="2"/>
        <v>3</v>
      </c>
      <c r="C13" s="5">
        <f t="shared" si="3"/>
        <v>3.2358968827526695E-2</v>
      </c>
      <c r="D13" s="58">
        <v>2</v>
      </c>
      <c r="E13" s="68">
        <v>0</v>
      </c>
      <c r="F13" s="58">
        <v>1</v>
      </c>
      <c r="G13" s="59">
        <v>0</v>
      </c>
      <c r="H13" s="3"/>
    </row>
    <row r="14" spans="1:8" s="4" customFormat="1" ht="14.45" customHeight="1" x14ac:dyDescent="0.2">
      <c r="A14" s="31" t="s">
        <v>16</v>
      </c>
      <c r="B14" s="24">
        <f t="shared" si="2"/>
        <v>25</v>
      </c>
      <c r="C14" s="5">
        <f t="shared" si="3"/>
        <v>0.26965807356272248</v>
      </c>
      <c r="D14" s="58">
        <v>24</v>
      </c>
      <c r="E14" s="68">
        <v>0</v>
      </c>
      <c r="F14" s="58">
        <v>1</v>
      </c>
      <c r="G14" s="59">
        <v>0</v>
      </c>
      <c r="H14" s="3"/>
    </row>
    <row r="15" spans="1:8" s="4" customFormat="1" ht="14.45" customHeight="1" x14ac:dyDescent="0.2">
      <c r="A15" s="31"/>
      <c r="B15" s="24"/>
      <c r="C15" s="5"/>
      <c r="D15" s="58"/>
      <c r="E15" s="56"/>
      <c r="F15" s="58"/>
      <c r="G15" s="59"/>
      <c r="H15" s="3"/>
    </row>
    <row r="16" spans="1:8" s="15" customFormat="1" ht="14.45" customHeight="1" x14ac:dyDescent="0.25">
      <c r="A16" s="30" t="s">
        <v>17</v>
      </c>
      <c r="B16" s="27">
        <f>SUM(D16:G16)</f>
        <v>1115</v>
      </c>
      <c r="C16" s="5">
        <f t="shared" si="3"/>
        <v>12.026750080897422</v>
      </c>
      <c r="D16" s="24">
        <f>SUM(D18:D22)</f>
        <v>531</v>
      </c>
      <c r="E16" s="57">
        <f>SUM(E18:E22)</f>
        <v>13</v>
      </c>
      <c r="F16" s="24">
        <f>SUM(F18:F22)</f>
        <v>571</v>
      </c>
      <c r="G16" s="26">
        <f>SUM(G18:G22)</f>
        <v>0</v>
      </c>
      <c r="H16" s="13"/>
    </row>
    <row r="17" spans="1:8" s="15" customFormat="1" ht="14.45" customHeight="1" x14ac:dyDescent="0.25">
      <c r="A17" s="42"/>
      <c r="B17" s="27"/>
      <c r="C17" s="5"/>
      <c r="D17" s="24"/>
      <c r="E17" s="57"/>
      <c r="F17" s="24"/>
      <c r="G17" s="26"/>
      <c r="H17" s="13"/>
    </row>
    <row r="18" spans="1:8" s="4" customFormat="1" ht="14.45" customHeight="1" x14ac:dyDescent="0.2">
      <c r="A18" s="31" t="s">
        <v>19</v>
      </c>
      <c r="B18" s="24">
        <f t="shared" ref="B18:B31" si="4">SUM(D18:G18)</f>
        <v>75</v>
      </c>
      <c r="C18" s="5">
        <f t="shared" si="3"/>
        <v>0.80897422068816738</v>
      </c>
      <c r="D18" s="58">
        <v>55</v>
      </c>
      <c r="E18" s="68">
        <v>0</v>
      </c>
      <c r="F18" s="58">
        <v>20</v>
      </c>
      <c r="G18" s="59">
        <v>0</v>
      </c>
      <c r="H18" s="3"/>
    </row>
    <row r="19" spans="1:8" s="4" customFormat="1" ht="14.45" customHeight="1" x14ac:dyDescent="0.2">
      <c r="A19" s="31" t="s">
        <v>20</v>
      </c>
      <c r="B19" s="24">
        <f t="shared" si="4"/>
        <v>128</v>
      </c>
      <c r="C19" s="5">
        <f t="shared" si="3"/>
        <v>1.380649336641139</v>
      </c>
      <c r="D19" s="58">
        <v>79</v>
      </c>
      <c r="E19" s="68">
        <v>0</v>
      </c>
      <c r="F19" s="58">
        <v>49</v>
      </c>
      <c r="G19" s="59">
        <v>0</v>
      </c>
      <c r="H19" s="3"/>
    </row>
    <row r="20" spans="1:8" s="4" customFormat="1" ht="14.45" customHeight="1" x14ac:dyDescent="0.2">
      <c r="A20" s="31" t="s">
        <v>21</v>
      </c>
      <c r="B20" s="24">
        <f t="shared" si="4"/>
        <v>192</v>
      </c>
      <c r="C20" s="5">
        <f t="shared" si="3"/>
        <v>2.0709740049617085</v>
      </c>
      <c r="D20" s="58">
        <v>114</v>
      </c>
      <c r="E20" s="68">
        <v>0</v>
      </c>
      <c r="F20" s="58">
        <v>78</v>
      </c>
      <c r="G20" s="59">
        <v>0</v>
      </c>
      <c r="H20" s="3"/>
    </row>
    <row r="21" spans="1:8" s="4" customFormat="1" ht="14.45" customHeight="1" x14ac:dyDescent="0.2">
      <c r="A21" s="31" t="s">
        <v>23</v>
      </c>
      <c r="B21" s="24">
        <f t="shared" si="4"/>
        <v>323</v>
      </c>
      <c r="C21" s="5">
        <f t="shared" si="3"/>
        <v>3.4839823104303744</v>
      </c>
      <c r="D21" s="58">
        <v>147</v>
      </c>
      <c r="E21" s="56">
        <v>4</v>
      </c>
      <c r="F21" s="58">
        <v>172</v>
      </c>
      <c r="G21" s="59">
        <v>0</v>
      </c>
      <c r="H21" s="3"/>
    </row>
    <row r="22" spans="1:8" s="4" customFormat="1" ht="14.45" customHeight="1" x14ac:dyDescent="0.2">
      <c r="A22" s="31" t="s">
        <v>22</v>
      </c>
      <c r="B22" s="24">
        <f t="shared" si="4"/>
        <v>397</v>
      </c>
      <c r="C22" s="5">
        <f t="shared" si="3"/>
        <v>4.2821702081760327</v>
      </c>
      <c r="D22" s="58">
        <v>136</v>
      </c>
      <c r="E22" s="56">
        <v>9</v>
      </c>
      <c r="F22" s="58">
        <v>252</v>
      </c>
      <c r="G22" s="59">
        <v>0</v>
      </c>
      <c r="H22" s="3"/>
    </row>
    <row r="23" spans="1:8" s="4" customFormat="1" ht="14.45" customHeight="1" x14ac:dyDescent="0.2">
      <c r="A23" s="31"/>
      <c r="B23" s="24"/>
      <c r="C23" s="5"/>
      <c r="D23" s="58"/>
      <c r="E23" s="56"/>
      <c r="F23" s="58"/>
      <c r="G23" s="59"/>
      <c r="H23" s="3"/>
    </row>
    <row r="24" spans="1:8" ht="14.45" customHeight="1" x14ac:dyDescent="0.2">
      <c r="A24" s="30" t="s">
        <v>24</v>
      </c>
      <c r="B24" s="24">
        <f t="shared" si="4"/>
        <v>2264</v>
      </c>
      <c r="C24" s="5">
        <f t="shared" si="3"/>
        <v>24.420235141840145</v>
      </c>
      <c r="D24" s="58">
        <v>647</v>
      </c>
      <c r="E24" s="56">
        <v>122</v>
      </c>
      <c r="F24" s="58">
        <v>1491</v>
      </c>
      <c r="G24" s="59">
        <v>4</v>
      </c>
    </row>
    <row r="25" spans="1:8" ht="14.45" customHeight="1" x14ac:dyDescent="0.2">
      <c r="A25" s="30" t="s">
        <v>25</v>
      </c>
      <c r="B25" s="24">
        <f t="shared" si="4"/>
        <v>2213</v>
      </c>
      <c r="C25" s="5">
        <f t="shared" si="3"/>
        <v>23.870132671772193</v>
      </c>
      <c r="D25" s="58">
        <v>504</v>
      </c>
      <c r="E25" s="56">
        <v>251</v>
      </c>
      <c r="F25" s="58">
        <v>1455</v>
      </c>
      <c r="G25" s="59">
        <v>3</v>
      </c>
    </row>
    <row r="26" spans="1:8" ht="14.45" customHeight="1" x14ac:dyDescent="0.2">
      <c r="A26" s="30" t="s">
        <v>26</v>
      </c>
      <c r="B26" s="24">
        <f t="shared" si="4"/>
        <v>1732</v>
      </c>
      <c r="C26" s="5">
        <f t="shared" si="3"/>
        <v>18.681911336425415</v>
      </c>
      <c r="D26" s="58">
        <v>320</v>
      </c>
      <c r="E26" s="56">
        <v>288</v>
      </c>
      <c r="F26" s="58">
        <v>1115</v>
      </c>
      <c r="G26" s="59">
        <v>9</v>
      </c>
    </row>
    <row r="27" spans="1:8" ht="14.45" customHeight="1" x14ac:dyDescent="0.2">
      <c r="A27" s="30" t="s">
        <v>27</v>
      </c>
      <c r="B27" s="24">
        <f t="shared" si="4"/>
        <v>1281</v>
      </c>
      <c r="C27" s="5">
        <f t="shared" si="3"/>
        <v>13.817279689353898</v>
      </c>
      <c r="D27" s="58">
        <v>211</v>
      </c>
      <c r="E27" s="56">
        <v>274</v>
      </c>
      <c r="F27" s="58">
        <v>790</v>
      </c>
      <c r="G27" s="59">
        <v>6</v>
      </c>
    </row>
    <row r="28" spans="1:8" ht="14.45" customHeight="1" x14ac:dyDescent="0.2">
      <c r="A28" s="30" t="s">
        <v>28</v>
      </c>
      <c r="B28" s="24">
        <f t="shared" si="4"/>
        <v>564</v>
      </c>
      <c r="C28" s="5">
        <f t="shared" si="3"/>
        <v>6.0834861395750188</v>
      </c>
      <c r="D28" s="58">
        <v>93</v>
      </c>
      <c r="E28" s="56">
        <v>125</v>
      </c>
      <c r="F28" s="58">
        <v>344</v>
      </c>
      <c r="G28" s="59">
        <v>2</v>
      </c>
    </row>
    <row r="29" spans="1:8" ht="14.45" customHeight="1" x14ac:dyDescent="0.2">
      <c r="A29" s="30" t="s">
        <v>29</v>
      </c>
      <c r="B29" s="24">
        <f t="shared" si="4"/>
        <v>54</v>
      </c>
      <c r="C29" s="5">
        <f t="shared" si="3"/>
        <v>0.58246143889548052</v>
      </c>
      <c r="D29" s="58">
        <v>10</v>
      </c>
      <c r="E29" s="56">
        <v>13</v>
      </c>
      <c r="F29" s="58">
        <v>30</v>
      </c>
      <c r="G29" s="59">
        <v>1</v>
      </c>
    </row>
    <row r="30" spans="1:8" ht="14.45" customHeight="1" x14ac:dyDescent="0.2">
      <c r="A30" s="30" t="s">
        <v>30</v>
      </c>
      <c r="B30" s="24">
        <f t="shared" si="4"/>
        <v>1</v>
      </c>
      <c r="C30" s="5">
        <f t="shared" si="3"/>
        <v>1.0786322942508898E-2</v>
      </c>
      <c r="D30" s="58">
        <v>0</v>
      </c>
      <c r="E30" s="58">
        <v>0</v>
      </c>
      <c r="F30" s="58">
        <v>1</v>
      </c>
      <c r="G30" s="59">
        <v>0</v>
      </c>
    </row>
    <row r="31" spans="1:8" ht="14.45" customHeight="1" x14ac:dyDescent="0.2">
      <c r="A31" s="30" t="s">
        <v>31</v>
      </c>
      <c r="B31" s="24">
        <f t="shared" si="4"/>
        <v>15</v>
      </c>
      <c r="C31" s="5">
        <f t="shared" si="3"/>
        <v>0.16179484413763348</v>
      </c>
      <c r="D31" s="58">
        <v>7</v>
      </c>
      <c r="E31" s="56">
        <v>1</v>
      </c>
      <c r="F31" s="58">
        <v>7</v>
      </c>
      <c r="G31" s="59">
        <v>0</v>
      </c>
    </row>
    <row r="32" spans="1:8" ht="14.45" customHeight="1" x14ac:dyDescent="0.2">
      <c r="A32" s="30"/>
      <c r="B32" s="24"/>
      <c r="C32" s="5"/>
      <c r="D32" s="58"/>
      <c r="E32" s="56"/>
      <c r="F32" s="59"/>
      <c r="G32" s="59"/>
    </row>
    <row r="33" spans="1:8" s="14" customFormat="1" ht="14.45" customHeight="1" x14ac:dyDescent="0.2">
      <c r="A33" s="50" t="s">
        <v>32</v>
      </c>
      <c r="B33" s="27">
        <f>SUM(D33:G33)</f>
        <v>342</v>
      </c>
      <c r="C33" s="36">
        <f>B33/$B$8*100</f>
        <v>3.6889224463380437</v>
      </c>
      <c r="D33" s="27">
        <f>SUM(D35,D41,D49:D55)</f>
        <v>266</v>
      </c>
      <c r="E33" s="62">
        <f>SUM(E35,E41,E49:E55)</f>
        <v>10</v>
      </c>
      <c r="F33" s="27">
        <f>SUM(F35,F41,F49:F55)</f>
        <v>66</v>
      </c>
      <c r="G33" s="37">
        <f>SUM(G35,G41,G49:G55)</f>
        <v>0</v>
      </c>
      <c r="H33" s="49"/>
    </row>
    <row r="34" spans="1:8" s="14" customFormat="1" ht="14.45" customHeight="1" x14ac:dyDescent="0.2">
      <c r="A34" s="45"/>
      <c r="B34" s="27"/>
      <c r="C34" s="36"/>
      <c r="D34" s="27"/>
      <c r="E34" s="62"/>
      <c r="F34" s="27"/>
      <c r="G34" s="37"/>
      <c r="H34" s="49"/>
    </row>
    <row r="35" spans="1:8" s="15" customFormat="1" ht="14.45" customHeight="1" x14ac:dyDescent="0.25">
      <c r="A35" s="30" t="s">
        <v>14</v>
      </c>
      <c r="B35" s="27">
        <f>SUM(D35:G35)</f>
        <v>6</v>
      </c>
      <c r="C35" s="36">
        <f>B35/$B$8*100</f>
        <v>6.471793765505339E-2</v>
      </c>
      <c r="D35" s="27">
        <f>SUM(D37:D39)</f>
        <v>6</v>
      </c>
      <c r="E35" s="62">
        <f>SUM(E37:E39)</f>
        <v>0</v>
      </c>
      <c r="F35" s="27">
        <f>SUM(F37:F39)</f>
        <v>0</v>
      </c>
      <c r="G35" s="37">
        <f>SUM(G37:G39)</f>
        <v>0</v>
      </c>
      <c r="H35" s="13"/>
    </row>
    <row r="36" spans="1:8" s="15" customFormat="1" ht="14.45" customHeight="1" x14ac:dyDescent="0.25">
      <c r="A36" s="42"/>
      <c r="B36" s="27"/>
      <c r="C36" s="36"/>
      <c r="D36" s="27"/>
      <c r="E36" s="62"/>
      <c r="F36" s="27"/>
      <c r="G36" s="41"/>
      <c r="H36" s="13"/>
    </row>
    <row r="37" spans="1:8" s="4" customFormat="1" ht="14.45" customHeight="1" x14ac:dyDescent="0.2">
      <c r="A37" s="21" t="s">
        <v>15</v>
      </c>
      <c r="B37" s="27">
        <f>SUM(D37:G37)</f>
        <v>2</v>
      </c>
      <c r="C37" s="36">
        <f>B37/$B$8*100</f>
        <v>2.1572645885017797E-2</v>
      </c>
      <c r="D37" s="34">
        <v>2</v>
      </c>
      <c r="E37" s="68">
        <v>0</v>
      </c>
      <c r="F37" s="34">
        <v>0</v>
      </c>
      <c r="G37" s="61">
        <v>0</v>
      </c>
      <c r="H37" s="3"/>
    </row>
    <row r="38" spans="1:8" s="4" customFormat="1" ht="14.45" customHeight="1" x14ac:dyDescent="0.2">
      <c r="A38" s="31" t="s">
        <v>18</v>
      </c>
      <c r="B38" s="27">
        <f>SUM(D38:G38)</f>
        <v>2</v>
      </c>
      <c r="C38" s="36">
        <f>B38/$B$8*100</f>
        <v>2.1572645885017797E-2</v>
      </c>
      <c r="D38" s="58">
        <v>2</v>
      </c>
      <c r="E38" s="68">
        <v>0</v>
      </c>
      <c r="F38" s="58">
        <v>0</v>
      </c>
      <c r="G38" s="59">
        <v>0</v>
      </c>
      <c r="H38" s="3"/>
    </row>
    <row r="39" spans="1:8" s="15" customFormat="1" ht="14.45" customHeight="1" x14ac:dyDescent="0.25">
      <c r="A39" s="31" t="s">
        <v>16</v>
      </c>
      <c r="B39" s="27">
        <f>SUM(D39:G39)</f>
        <v>2</v>
      </c>
      <c r="C39" s="36">
        <f>B39/$B$8*100</f>
        <v>2.1572645885017797E-2</v>
      </c>
      <c r="D39" s="58">
        <v>2</v>
      </c>
      <c r="E39" s="68">
        <v>0</v>
      </c>
      <c r="F39" s="58">
        <v>0</v>
      </c>
      <c r="G39" s="59">
        <v>0</v>
      </c>
      <c r="H39" s="13"/>
    </row>
    <row r="40" spans="1:8" s="15" customFormat="1" ht="14.45" customHeight="1" x14ac:dyDescent="0.25">
      <c r="A40" s="31"/>
      <c r="B40" s="27"/>
      <c r="C40" s="36"/>
      <c r="D40" s="58"/>
      <c r="E40" s="63"/>
      <c r="F40" s="58"/>
      <c r="G40" s="59"/>
      <c r="H40" s="13"/>
    </row>
    <row r="41" spans="1:8" s="4" customFormat="1" ht="14.45" customHeight="1" x14ac:dyDescent="0.2">
      <c r="A41" s="32" t="s">
        <v>17</v>
      </c>
      <c r="B41" s="27">
        <f>SUM(D41:G41)</f>
        <v>56</v>
      </c>
      <c r="C41" s="36">
        <f>B41/$B$8*100</f>
        <v>0.60403408478049836</v>
      </c>
      <c r="D41" s="27">
        <f>SUM(D43:D47)</f>
        <v>44</v>
      </c>
      <c r="E41" s="27">
        <f>SUM(E43:E47)</f>
        <v>0</v>
      </c>
      <c r="F41" s="27">
        <f>SUM(F43:F47)</f>
        <v>12</v>
      </c>
      <c r="G41" s="37">
        <f>SUM(G43:G47)</f>
        <v>0</v>
      </c>
      <c r="H41" s="3"/>
    </row>
    <row r="42" spans="1:8" s="4" customFormat="1" ht="14.45" customHeight="1" x14ac:dyDescent="0.2">
      <c r="A42" s="43"/>
      <c r="B42" s="27"/>
      <c r="C42" s="36"/>
      <c r="D42" s="27"/>
      <c r="E42" s="62"/>
      <c r="F42" s="27"/>
      <c r="G42" s="37"/>
      <c r="H42" s="3"/>
    </row>
    <row r="43" spans="1:8" s="4" customFormat="1" ht="14.45" customHeight="1" x14ac:dyDescent="0.2">
      <c r="A43" s="31" t="s">
        <v>19</v>
      </c>
      <c r="B43" s="27">
        <f>SUM(D43:G43)</f>
        <v>10</v>
      </c>
      <c r="C43" s="36">
        <f>B43/$B$8*100</f>
        <v>0.10786322942508898</v>
      </c>
      <c r="D43" s="58">
        <v>8</v>
      </c>
      <c r="E43" s="68">
        <v>0</v>
      </c>
      <c r="F43" s="58">
        <v>2</v>
      </c>
      <c r="G43" s="59">
        <v>0</v>
      </c>
      <c r="H43" s="3"/>
    </row>
    <row r="44" spans="1:8" s="4" customFormat="1" ht="14.45" customHeight="1" x14ac:dyDescent="0.2">
      <c r="A44" s="31" t="s">
        <v>20</v>
      </c>
      <c r="B44" s="27">
        <f>SUM(D44:G44)</f>
        <v>6</v>
      </c>
      <c r="C44" s="36">
        <f>B44/$B$8*100</f>
        <v>6.471793765505339E-2</v>
      </c>
      <c r="D44" s="58">
        <v>4</v>
      </c>
      <c r="E44" s="68">
        <v>0</v>
      </c>
      <c r="F44" s="58">
        <v>2</v>
      </c>
      <c r="G44" s="59">
        <v>0</v>
      </c>
      <c r="H44" s="3"/>
    </row>
    <row r="45" spans="1:8" s="4" customFormat="1" ht="14.45" customHeight="1" x14ac:dyDescent="0.2">
      <c r="A45" s="31" t="s">
        <v>21</v>
      </c>
      <c r="B45" s="27">
        <f>SUM(D45:G45)</f>
        <v>9</v>
      </c>
      <c r="C45" s="36">
        <f>B45/$B$8*100</f>
        <v>9.7076906482580091E-2</v>
      </c>
      <c r="D45" s="58">
        <v>7</v>
      </c>
      <c r="E45" s="68">
        <v>0</v>
      </c>
      <c r="F45" s="58">
        <v>2</v>
      </c>
      <c r="G45" s="59">
        <v>0</v>
      </c>
      <c r="H45" s="3"/>
    </row>
    <row r="46" spans="1:8" s="4" customFormat="1" ht="14.45" customHeight="1" x14ac:dyDescent="0.2">
      <c r="A46" s="31" t="s">
        <v>23</v>
      </c>
      <c r="B46" s="27">
        <f>SUM(D46:G46)</f>
        <v>9</v>
      </c>
      <c r="C46" s="36">
        <f>B46/$B$8*100</f>
        <v>9.7076906482580091E-2</v>
      </c>
      <c r="D46" s="58">
        <v>6</v>
      </c>
      <c r="E46" s="58">
        <v>0</v>
      </c>
      <c r="F46" s="58">
        <v>3</v>
      </c>
      <c r="G46" s="59">
        <v>0</v>
      </c>
      <c r="H46" s="3"/>
    </row>
    <row r="47" spans="1:8" ht="14.45" customHeight="1" x14ac:dyDescent="0.2">
      <c r="A47" s="31" t="s">
        <v>22</v>
      </c>
      <c r="B47" s="27">
        <f>SUM(D47:G47)</f>
        <v>22</v>
      </c>
      <c r="C47" s="36">
        <f>B47/$B$8*100</f>
        <v>0.2372991047351958</v>
      </c>
      <c r="D47" s="58">
        <v>19</v>
      </c>
      <c r="E47" s="58">
        <v>0</v>
      </c>
      <c r="F47" s="58">
        <v>3</v>
      </c>
      <c r="G47" s="59">
        <v>0</v>
      </c>
    </row>
    <row r="48" spans="1:8" ht="14.45" customHeight="1" x14ac:dyDescent="0.2">
      <c r="A48" s="31"/>
      <c r="B48" s="27"/>
      <c r="C48" s="36"/>
      <c r="D48" s="58"/>
      <c r="E48" s="56"/>
      <c r="F48" s="58"/>
      <c r="G48" s="59"/>
    </row>
    <row r="49" spans="1:7" ht="14.45" customHeight="1" x14ac:dyDescent="0.2">
      <c r="A49" s="32" t="s">
        <v>24</v>
      </c>
      <c r="B49" s="27">
        <f t="shared" ref="B49:B55" si="5">SUM(D49:G49)</f>
        <v>68</v>
      </c>
      <c r="C49" s="36">
        <f t="shared" ref="C49:C55" si="6">B49/$B$8*100</f>
        <v>0.73346996009060517</v>
      </c>
      <c r="D49" s="58">
        <v>58</v>
      </c>
      <c r="E49" s="56" t="s">
        <v>4</v>
      </c>
      <c r="F49" s="58">
        <v>10</v>
      </c>
      <c r="G49" s="59">
        <v>0</v>
      </c>
    </row>
    <row r="50" spans="1:7" ht="14.45" customHeight="1" x14ac:dyDescent="0.2">
      <c r="A50" s="32" t="s">
        <v>25</v>
      </c>
      <c r="B50" s="27">
        <f t="shared" si="5"/>
        <v>81</v>
      </c>
      <c r="C50" s="36">
        <f t="shared" si="6"/>
        <v>0.87369215834322089</v>
      </c>
      <c r="D50" s="58">
        <v>59</v>
      </c>
      <c r="E50" s="56">
        <v>2</v>
      </c>
      <c r="F50" s="58">
        <v>20</v>
      </c>
      <c r="G50" s="59">
        <v>0</v>
      </c>
    </row>
    <row r="51" spans="1:7" ht="14.45" customHeight="1" x14ac:dyDescent="0.2">
      <c r="A51" s="32" t="s">
        <v>26</v>
      </c>
      <c r="B51" s="27">
        <f t="shared" si="5"/>
        <v>53</v>
      </c>
      <c r="C51" s="36">
        <f t="shared" si="6"/>
        <v>0.57167511595297171</v>
      </c>
      <c r="D51" s="58">
        <v>40</v>
      </c>
      <c r="E51" s="56">
        <v>3</v>
      </c>
      <c r="F51" s="58">
        <v>10</v>
      </c>
      <c r="G51" s="59">
        <v>0</v>
      </c>
    </row>
    <row r="52" spans="1:7" ht="14.45" customHeight="1" x14ac:dyDescent="0.2">
      <c r="A52" s="32" t="s">
        <v>27</v>
      </c>
      <c r="B52" s="27">
        <f t="shared" si="5"/>
        <v>54</v>
      </c>
      <c r="C52" s="36">
        <f t="shared" si="6"/>
        <v>0.58246143889548052</v>
      </c>
      <c r="D52" s="58">
        <v>41</v>
      </c>
      <c r="E52" s="56">
        <v>3</v>
      </c>
      <c r="F52" s="58">
        <v>10</v>
      </c>
      <c r="G52" s="59">
        <v>0</v>
      </c>
    </row>
    <row r="53" spans="1:7" ht="14.45" customHeight="1" x14ac:dyDescent="0.2">
      <c r="A53" s="32" t="s">
        <v>28</v>
      </c>
      <c r="B53" s="27">
        <f t="shared" si="5"/>
        <v>19</v>
      </c>
      <c r="C53" s="36">
        <f t="shared" si="6"/>
        <v>0.20494013590766907</v>
      </c>
      <c r="D53" s="58">
        <v>15</v>
      </c>
      <c r="E53" s="56">
        <v>1</v>
      </c>
      <c r="F53" s="58">
        <v>3</v>
      </c>
      <c r="G53" s="59">
        <v>0</v>
      </c>
    </row>
    <row r="54" spans="1:7" ht="14.45" customHeight="1" x14ac:dyDescent="0.2">
      <c r="A54" s="32" t="s">
        <v>29</v>
      </c>
      <c r="B54" s="27">
        <f t="shared" si="5"/>
        <v>2</v>
      </c>
      <c r="C54" s="36">
        <f t="shared" si="6"/>
        <v>2.1572645885017797E-2</v>
      </c>
      <c r="D54" s="58">
        <v>2</v>
      </c>
      <c r="E54" s="58">
        <v>0</v>
      </c>
      <c r="F54" s="58">
        <v>0</v>
      </c>
      <c r="G54" s="59">
        <v>0</v>
      </c>
    </row>
    <row r="55" spans="1:7" ht="14.45" customHeight="1" x14ac:dyDescent="0.2">
      <c r="A55" s="32" t="s">
        <v>31</v>
      </c>
      <c r="B55" s="27">
        <f t="shared" si="5"/>
        <v>3</v>
      </c>
      <c r="C55" s="36">
        <f t="shared" si="6"/>
        <v>3.2358968827526695E-2</v>
      </c>
      <c r="D55" s="58">
        <v>1</v>
      </c>
      <c r="E55" s="56">
        <v>1</v>
      </c>
      <c r="F55" s="58">
        <v>1</v>
      </c>
      <c r="G55" s="59">
        <v>0</v>
      </c>
    </row>
    <row r="56" spans="1:7" ht="15" customHeight="1" x14ac:dyDescent="0.2">
      <c r="A56" s="109" t="s">
        <v>45</v>
      </c>
      <c r="B56" s="109"/>
      <c r="C56" s="109"/>
      <c r="D56" s="109"/>
      <c r="E56" s="109"/>
      <c r="F56" s="109"/>
      <c r="G56" s="109"/>
    </row>
    <row r="57" spans="1:7" ht="15" customHeight="1" x14ac:dyDescent="0.2">
      <c r="A57" s="110" t="s">
        <v>46</v>
      </c>
      <c r="B57" s="110"/>
      <c r="C57" s="110"/>
      <c r="D57" s="110"/>
      <c r="E57" s="110"/>
      <c r="F57" s="110"/>
      <c r="G57" s="110"/>
    </row>
    <row r="58" spans="1:7" ht="12.6" customHeight="1" x14ac:dyDescent="0.25">
      <c r="A58" s="10"/>
      <c r="B58" s="11"/>
      <c r="C58" s="12"/>
      <c r="D58" s="11"/>
      <c r="E58" s="11"/>
      <c r="F58" s="11"/>
      <c r="G58" s="11"/>
    </row>
    <row r="59" spans="1:7" ht="24.95" customHeight="1" x14ac:dyDescent="0.2">
      <c r="A59" s="111" t="s">
        <v>44</v>
      </c>
      <c r="B59" s="114" t="s">
        <v>0</v>
      </c>
      <c r="C59" s="115"/>
      <c r="D59" s="115"/>
      <c r="E59" s="115"/>
      <c r="F59" s="115"/>
      <c r="G59" s="115"/>
    </row>
    <row r="60" spans="1:7" ht="24.95" customHeight="1" x14ac:dyDescent="0.2">
      <c r="A60" s="112"/>
      <c r="B60" s="116" t="s">
        <v>1</v>
      </c>
      <c r="C60" s="118" t="s">
        <v>9</v>
      </c>
      <c r="D60" s="114" t="s">
        <v>8</v>
      </c>
      <c r="E60" s="115"/>
      <c r="F60" s="115"/>
      <c r="G60" s="115"/>
    </row>
    <row r="61" spans="1:7" ht="24.95" customHeight="1" x14ac:dyDescent="0.2">
      <c r="A61" s="113"/>
      <c r="B61" s="117"/>
      <c r="C61" s="119"/>
      <c r="D61" s="28" t="s">
        <v>5</v>
      </c>
      <c r="E61" s="28" t="s">
        <v>3</v>
      </c>
      <c r="F61" s="28" t="s">
        <v>2</v>
      </c>
      <c r="G61" s="29" t="s">
        <v>10</v>
      </c>
    </row>
    <row r="62" spans="1:7" ht="14.1" customHeight="1" x14ac:dyDescent="0.2">
      <c r="A62" s="16"/>
      <c r="B62" s="17"/>
      <c r="C62" s="18"/>
      <c r="D62" s="19"/>
      <c r="E62" s="19"/>
      <c r="F62" s="19"/>
      <c r="G62" s="20"/>
    </row>
    <row r="63" spans="1:7" ht="14.1" customHeight="1" x14ac:dyDescent="0.2">
      <c r="A63" s="50" t="s">
        <v>33</v>
      </c>
      <c r="B63" s="27">
        <f>SUM(D63:G63)</f>
        <v>496</v>
      </c>
      <c r="C63" s="36">
        <f>B63/$B$8*100</f>
        <v>5.3500161794844141</v>
      </c>
      <c r="D63" s="27">
        <f>SUM(D65,D70,D78:D83)</f>
        <v>94</v>
      </c>
      <c r="E63" s="27">
        <f>SUM(E65,E70,E78:E83)</f>
        <v>50</v>
      </c>
      <c r="F63" s="27">
        <f>SUM(F65,F70,F78:F83)</f>
        <v>348</v>
      </c>
      <c r="G63" s="37">
        <f>SUM(G65,G70,G78:G83)</f>
        <v>4</v>
      </c>
    </row>
    <row r="64" spans="1:7" ht="14.1" customHeight="1" x14ac:dyDescent="0.2">
      <c r="A64" s="45"/>
      <c r="B64" s="27"/>
      <c r="C64" s="36"/>
      <c r="D64" s="27"/>
      <c r="E64" s="62"/>
      <c r="F64" s="27"/>
      <c r="G64" s="37"/>
    </row>
    <row r="65" spans="1:8" ht="14.1" customHeight="1" x14ac:dyDescent="0.2">
      <c r="A65" s="30" t="s">
        <v>14</v>
      </c>
      <c r="B65" s="27">
        <f>SUM(D65:G65)</f>
        <v>2</v>
      </c>
      <c r="C65" s="36">
        <f>B65/$B$8*100</f>
        <v>2.1572645885017797E-2</v>
      </c>
      <c r="D65" s="27">
        <f>SUM(D67:D68)</f>
        <v>2</v>
      </c>
      <c r="E65" s="62">
        <f>SUM(E67:E68)</f>
        <v>0</v>
      </c>
      <c r="F65" s="27">
        <f>SUM(F67:F68)</f>
        <v>0</v>
      </c>
      <c r="G65" s="37">
        <f>SUM(G67:G68)</f>
        <v>0</v>
      </c>
    </row>
    <row r="66" spans="1:8" ht="14.1" customHeight="1" x14ac:dyDescent="0.2">
      <c r="A66" s="42"/>
      <c r="B66" s="27"/>
      <c r="C66" s="48"/>
      <c r="D66" s="27"/>
      <c r="E66" s="62"/>
      <c r="F66" s="27"/>
      <c r="G66" s="37"/>
    </row>
    <row r="67" spans="1:8" s="15" customFormat="1" ht="14.1" customHeight="1" x14ac:dyDescent="0.25">
      <c r="A67" s="54" t="s">
        <v>15</v>
      </c>
      <c r="B67" s="27">
        <f>SUM(D67:G67)</f>
        <v>1</v>
      </c>
      <c r="C67" s="5">
        <f>B67/$B$8*100</f>
        <v>1.0786322942508898E-2</v>
      </c>
      <c r="D67" s="22">
        <v>1</v>
      </c>
      <c r="E67" s="68">
        <v>0</v>
      </c>
      <c r="F67" s="22">
        <v>0</v>
      </c>
      <c r="G67" s="33">
        <v>0</v>
      </c>
      <c r="H67" s="13"/>
    </row>
    <row r="68" spans="1:8" s="15" customFormat="1" ht="14.1" customHeight="1" x14ac:dyDescent="0.25">
      <c r="A68" s="82" t="s">
        <v>16</v>
      </c>
      <c r="B68" s="27">
        <f>SUM(D68:G68)</f>
        <v>1</v>
      </c>
      <c r="C68" s="5">
        <f>B68/$B$8*100</f>
        <v>1.0786322942508898E-2</v>
      </c>
      <c r="D68" s="58">
        <v>1</v>
      </c>
      <c r="E68" s="68">
        <v>0</v>
      </c>
      <c r="F68" s="58">
        <v>0</v>
      </c>
      <c r="G68" s="60">
        <v>0</v>
      </c>
      <c r="H68" s="13"/>
    </row>
    <row r="69" spans="1:8" ht="14.1" customHeight="1" x14ac:dyDescent="0.2">
      <c r="A69" s="46"/>
      <c r="B69" s="38"/>
      <c r="C69" s="39"/>
      <c r="D69" s="79"/>
      <c r="E69" s="66"/>
      <c r="F69" s="38"/>
      <c r="G69" s="89"/>
    </row>
    <row r="70" spans="1:8" ht="14.1" customHeight="1" x14ac:dyDescent="0.2">
      <c r="A70" s="74" t="s">
        <v>17</v>
      </c>
      <c r="B70" s="27">
        <f>SUM(D70:G70)</f>
        <v>52</v>
      </c>
      <c r="C70" s="5">
        <f>B70/$B$8*100</f>
        <v>0.56088879301046279</v>
      </c>
      <c r="D70" s="73">
        <f>SUM(D72:D76)</f>
        <v>23</v>
      </c>
      <c r="E70" s="27">
        <f>SUM(E72:E76)</f>
        <v>0</v>
      </c>
      <c r="F70" s="27">
        <f>SUM(F72:F76)</f>
        <v>29</v>
      </c>
      <c r="G70" s="41">
        <f>SUM(G72:G76)</f>
        <v>0</v>
      </c>
    </row>
    <row r="71" spans="1:8" ht="14.1" customHeight="1" x14ac:dyDescent="0.2">
      <c r="A71" s="74"/>
      <c r="B71" s="27"/>
      <c r="C71" s="5"/>
      <c r="D71" s="73"/>
      <c r="E71" s="27"/>
      <c r="F71" s="27"/>
      <c r="G71" s="41"/>
    </row>
    <row r="72" spans="1:8" ht="14.1" customHeight="1" x14ac:dyDescent="0.2">
      <c r="A72" s="81" t="s">
        <v>19</v>
      </c>
      <c r="B72" s="27">
        <f>SUM(D72:G72)</f>
        <v>5</v>
      </c>
      <c r="C72" s="5">
        <f>B72/$B$8*100</f>
        <v>5.3931614712544491E-2</v>
      </c>
      <c r="D72" s="87">
        <v>5</v>
      </c>
      <c r="E72" s="68">
        <v>0</v>
      </c>
      <c r="F72" s="22">
        <v>0</v>
      </c>
      <c r="G72" s="90">
        <v>0</v>
      </c>
    </row>
    <row r="73" spans="1:8" ht="14.1" customHeight="1" x14ac:dyDescent="0.2">
      <c r="A73" s="82" t="s">
        <v>20</v>
      </c>
      <c r="B73" s="27">
        <f>SUM(D73:G73)</f>
        <v>4</v>
      </c>
      <c r="C73" s="5">
        <f>B73/$B$8*100</f>
        <v>4.3145291770035593E-2</v>
      </c>
      <c r="D73" s="88">
        <v>2</v>
      </c>
      <c r="E73" s="68">
        <v>0</v>
      </c>
      <c r="F73" s="58">
        <v>2</v>
      </c>
      <c r="G73" s="90">
        <v>0</v>
      </c>
    </row>
    <row r="74" spans="1:8" ht="14.1" customHeight="1" x14ac:dyDescent="0.2">
      <c r="A74" s="82" t="s">
        <v>21</v>
      </c>
      <c r="B74" s="27">
        <f>SUM(D74:G74)</f>
        <v>6</v>
      </c>
      <c r="C74" s="5">
        <f>B74/$B$8*100</f>
        <v>6.471793765505339E-2</v>
      </c>
      <c r="D74" s="88">
        <v>4</v>
      </c>
      <c r="E74" s="68">
        <v>0</v>
      </c>
      <c r="F74" s="58">
        <v>2</v>
      </c>
      <c r="G74" s="90">
        <v>0</v>
      </c>
    </row>
    <row r="75" spans="1:8" ht="14.1" customHeight="1" x14ac:dyDescent="0.2">
      <c r="A75" s="82" t="s">
        <v>23</v>
      </c>
      <c r="B75" s="27">
        <f>SUM(D75:G75)</f>
        <v>17</v>
      </c>
      <c r="C75" s="5">
        <f>B75/$B$8*100</f>
        <v>0.18336749002265129</v>
      </c>
      <c r="D75" s="88">
        <v>7</v>
      </c>
      <c r="E75" s="58">
        <v>0</v>
      </c>
      <c r="F75" s="58">
        <v>10</v>
      </c>
      <c r="G75" s="90">
        <v>0</v>
      </c>
    </row>
    <row r="76" spans="1:8" ht="14.1" customHeight="1" x14ac:dyDescent="0.2">
      <c r="A76" s="82" t="s">
        <v>22</v>
      </c>
      <c r="B76" s="27">
        <f>SUM(D76:G76)</f>
        <v>20</v>
      </c>
      <c r="C76" s="5">
        <f>B76/$B$8*100</f>
        <v>0.21572645885017797</v>
      </c>
      <c r="D76" s="88">
        <v>5</v>
      </c>
      <c r="E76" s="58">
        <v>0</v>
      </c>
      <c r="F76" s="58">
        <v>15</v>
      </c>
      <c r="G76" s="90">
        <v>0</v>
      </c>
    </row>
    <row r="77" spans="1:8" ht="14.1" customHeight="1" x14ac:dyDescent="0.2">
      <c r="A77" s="82"/>
      <c r="B77" s="27"/>
      <c r="C77" s="5"/>
      <c r="D77" s="88"/>
      <c r="E77" s="56"/>
      <c r="F77" s="58"/>
      <c r="G77" s="90"/>
    </row>
    <row r="78" spans="1:8" ht="14.1" customHeight="1" x14ac:dyDescent="0.2">
      <c r="A78" s="74" t="s">
        <v>24</v>
      </c>
      <c r="B78" s="27">
        <f t="shared" ref="B78:B83" si="7">SUM(D78:G78)</f>
        <v>133</v>
      </c>
      <c r="C78" s="5">
        <f t="shared" ref="C78:C83" si="8">B78/$B$8*100</f>
        <v>1.4345809513536836</v>
      </c>
      <c r="D78" s="88">
        <v>28</v>
      </c>
      <c r="E78" s="56">
        <v>3</v>
      </c>
      <c r="F78" s="58">
        <v>100</v>
      </c>
      <c r="G78" s="90">
        <v>2</v>
      </c>
    </row>
    <row r="79" spans="1:8" s="14" customFormat="1" ht="14.1" customHeight="1" x14ac:dyDescent="0.2">
      <c r="A79" s="74" t="s">
        <v>25</v>
      </c>
      <c r="B79" s="27">
        <f t="shared" si="7"/>
        <v>119</v>
      </c>
      <c r="C79" s="5">
        <f t="shared" si="8"/>
        <v>1.2835724301585589</v>
      </c>
      <c r="D79" s="88">
        <v>23</v>
      </c>
      <c r="E79" s="56">
        <v>11</v>
      </c>
      <c r="F79" s="58">
        <v>84</v>
      </c>
      <c r="G79" s="60">
        <v>1</v>
      </c>
      <c r="H79" s="49"/>
    </row>
    <row r="80" spans="1:8" s="14" customFormat="1" ht="14.1" customHeight="1" x14ac:dyDescent="0.2">
      <c r="A80" s="74" t="s">
        <v>26</v>
      </c>
      <c r="B80" s="27">
        <f t="shared" si="7"/>
        <v>76</v>
      </c>
      <c r="C80" s="5">
        <f t="shared" si="8"/>
        <v>0.8197605436306763</v>
      </c>
      <c r="D80" s="88">
        <v>6</v>
      </c>
      <c r="E80" s="56">
        <v>18</v>
      </c>
      <c r="F80" s="58">
        <v>52</v>
      </c>
      <c r="G80" s="60">
        <v>0</v>
      </c>
      <c r="H80" s="49"/>
    </row>
    <row r="81" spans="1:8" s="15" customFormat="1" ht="14.1" customHeight="1" x14ac:dyDescent="0.25">
      <c r="A81" s="74" t="s">
        <v>27</v>
      </c>
      <c r="B81" s="27">
        <f t="shared" si="7"/>
        <v>71</v>
      </c>
      <c r="C81" s="5">
        <f t="shared" si="8"/>
        <v>0.76582892891813181</v>
      </c>
      <c r="D81" s="88">
        <v>7</v>
      </c>
      <c r="E81" s="56">
        <v>10</v>
      </c>
      <c r="F81" s="58">
        <v>53</v>
      </c>
      <c r="G81" s="60">
        <v>1</v>
      </c>
      <c r="H81" s="13"/>
    </row>
    <row r="82" spans="1:8" s="15" customFormat="1" ht="14.1" customHeight="1" x14ac:dyDescent="0.25">
      <c r="A82" s="74" t="s">
        <v>28</v>
      </c>
      <c r="B82" s="27">
        <f t="shared" si="7"/>
        <v>39</v>
      </c>
      <c r="C82" s="5">
        <f t="shared" si="8"/>
        <v>0.42066659475784707</v>
      </c>
      <c r="D82" s="88">
        <v>4</v>
      </c>
      <c r="E82" s="56">
        <v>7</v>
      </c>
      <c r="F82" s="58">
        <v>28</v>
      </c>
      <c r="G82" s="60">
        <v>0</v>
      </c>
      <c r="H82" s="13"/>
    </row>
    <row r="83" spans="1:8" s="15" customFormat="1" ht="14.1" customHeight="1" x14ac:dyDescent="0.25">
      <c r="A83" s="74" t="s">
        <v>29</v>
      </c>
      <c r="B83" s="27">
        <f t="shared" si="7"/>
        <v>4</v>
      </c>
      <c r="C83" s="5">
        <f t="shared" si="8"/>
        <v>4.3145291770035593E-2</v>
      </c>
      <c r="D83" s="88">
        <v>1</v>
      </c>
      <c r="E83" s="56">
        <v>1</v>
      </c>
      <c r="F83" s="58">
        <v>2</v>
      </c>
      <c r="G83" s="60">
        <v>0</v>
      </c>
      <c r="H83" s="13"/>
    </row>
    <row r="84" spans="1:8" s="4" customFormat="1" ht="14.1" customHeight="1" x14ac:dyDescent="0.2">
      <c r="A84" s="75"/>
      <c r="B84" s="76"/>
      <c r="C84" s="76"/>
      <c r="D84" s="76"/>
      <c r="E84" s="76"/>
      <c r="F84" s="76"/>
      <c r="H84" s="3"/>
    </row>
    <row r="85" spans="1:8" s="4" customFormat="1" ht="14.1" customHeight="1" x14ac:dyDescent="0.2">
      <c r="A85" s="52" t="s">
        <v>34</v>
      </c>
      <c r="B85" s="27">
        <f>SUM(D85:G85)</f>
        <v>814</v>
      </c>
      <c r="C85" s="5">
        <f>B85/$B$8*100</f>
        <v>8.7800668752022428</v>
      </c>
      <c r="D85" s="80">
        <f>SUM(D87,D91,D99:D105)</f>
        <v>204</v>
      </c>
      <c r="E85" s="57">
        <f>SUM(E87,E91,E99:E105)</f>
        <v>102</v>
      </c>
      <c r="F85" s="24">
        <f>SUM(F87,F91,F99:F105)</f>
        <v>508</v>
      </c>
      <c r="G85" s="44">
        <f>SUM(G87,G91,G99:G105)</f>
        <v>0</v>
      </c>
      <c r="H85" s="3"/>
    </row>
    <row r="86" spans="1:8" s="4" customFormat="1" ht="14.1" customHeight="1" x14ac:dyDescent="0.2">
      <c r="A86" s="83"/>
      <c r="B86" s="27"/>
      <c r="C86" s="5"/>
      <c r="D86" s="80"/>
      <c r="E86" s="57"/>
      <c r="F86" s="24"/>
      <c r="G86" s="44"/>
      <c r="H86" s="3"/>
    </row>
    <row r="87" spans="1:8" s="15" customFormat="1" ht="14.1" customHeight="1" x14ac:dyDescent="0.25">
      <c r="A87" s="84" t="s">
        <v>14</v>
      </c>
      <c r="B87" s="27">
        <f>SUM(D87:G87)</f>
        <v>1</v>
      </c>
      <c r="C87" s="36">
        <f>B87/$B$8*100</f>
        <v>1.0786322942508898E-2</v>
      </c>
      <c r="D87" s="73">
        <f>D89</f>
        <v>1</v>
      </c>
      <c r="E87" s="62">
        <f>E89</f>
        <v>0</v>
      </c>
      <c r="F87" s="27">
        <f>F89</f>
        <v>0</v>
      </c>
      <c r="G87" s="41">
        <f>G89</f>
        <v>0</v>
      </c>
      <c r="H87" s="13"/>
    </row>
    <row r="88" spans="1:8" s="15" customFormat="1" ht="14.1" customHeight="1" x14ac:dyDescent="0.25">
      <c r="A88" s="84"/>
      <c r="B88" s="27"/>
      <c r="C88" s="36"/>
      <c r="D88" s="73"/>
      <c r="E88" s="62"/>
      <c r="F88" s="27"/>
      <c r="G88" s="41"/>
      <c r="H88" s="13"/>
    </row>
    <row r="89" spans="1:8" s="4" customFormat="1" ht="14.1" customHeight="1" x14ac:dyDescent="0.2">
      <c r="A89" s="82" t="s">
        <v>16</v>
      </c>
      <c r="B89" s="24">
        <f>SUM(D89:G89)</f>
        <v>1</v>
      </c>
      <c r="C89" s="5">
        <f>B89/$B$8*100</f>
        <v>1.0786322942508898E-2</v>
      </c>
      <c r="D89" s="88">
        <v>1</v>
      </c>
      <c r="E89" s="68">
        <v>0</v>
      </c>
      <c r="F89" s="58">
        <v>0</v>
      </c>
      <c r="G89" s="60">
        <v>0</v>
      </c>
      <c r="H89" s="3"/>
    </row>
    <row r="90" spans="1:8" s="4" customFormat="1" ht="14.1" customHeight="1" x14ac:dyDescent="0.2">
      <c r="A90" s="82"/>
      <c r="B90" s="24"/>
      <c r="C90" s="5"/>
      <c r="D90" s="88"/>
      <c r="E90" s="64"/>
      <c r="F90" s="58"/>
      <c r="G90" s="60"/>
      <c r="H90" s="3"/>
    </row>
    <row r="91" spans="1:8" s="4" customFormat="1" ht="14.1" customHeight="1" x14ac:dyDescent="0.2">
      <c r="A91" s="74" t="s">
        <v>17</v>
      </c>
      <c r="B91" s="27">
        <f>SUM(D91:G91)</f>
        <v>122</v>
      </c>
      <c r="C91" s="5">
        <f>B91/$B$8*100</f>
        <v>1.3159313989860857</v>
      </c>
      <c r="D91" s="80">
        <f>SUM(D93:D97)</f>
        <v>55</v>
      </c>
      <c r="E91" s="57">
        <f>SUM(E93:E97)</f>
        <v>2</v>
      </c>
      <c r="F91" s="24">
        <f>SUM(F93:F97)</f>
        <v>65</v>
      </c>
      <c r="G91" s="44">
        <f>SUM(G93:G97)</f>
        <v>0</v>
      </c>
      <c r="H91" s="3"/>
    </row>
    <row r="92" spans="1:8" s="4" customFormat="1" ht="14.1" customHeight="1" x14ac:dyDescent="0.2">
      <c r="A92" s="85"/>
      <c r="B92" s="27"/>
      <c r="C92" s="5"/>
      <c r="D92" s="80"/>
      <c r="E92" s="57"/>
      <c r="F92" s="24"/>
      <c r="G92" s="44"/>
      <c r="H92" s="3"/>
    </row>
    <row r="93" spans="1:8" s="4" customFormat="1" ht="14.1" customHeight="1" x14ac:dyDescent="0.2">
      <c r="A93" s="82" t="s">
        <v>19</v>
      </c>
      <c r="B93" s="24">
        <f>SUM(D93:G93)</f>
        <v>8</v>
      </c>
      <c r="C93" s="5">
        <f>B93/$B$8*100</f>
        <v>8.6290583540071186E-2</v>
      </c>
      <c r="D93" s="88">
        <v>5</v>
      </c>
      <c r="E93" s="68">
        <v>0</v>
      </c>
      <c r="F93" s="58">
        <v>3</v>
      </c>
      <c r="G93" s="60">
        <v>0</v>
      </c>
      <c r="H93" s="3"/>
    </row>
    <row r="94" spans="1:8" s="4" customFormat="1" ht="14.1" customHeight="1" x14ac:dyDescent="0.2">
      <c r="A94" s="82" t="s">
        <v>20</v>
      </c>
      <c r="B94" s="24">
        <f>SUM(D94:G94)</f>
        <v>12</v>
      </c>
      <c r="C94" s="5">
        <f>B94/$B$8*100</f>
        <v>0.12943587531010678</v>
      </c>
      <c r="D94" s="88">
        <v>4</v>
      </c>
      <c r="E94" s="68">
        <v>0</v>
      </c>
      <c r="F94" s="58">
        <v>8</v>
      </c>
      <c r="G94" s="60">
        <v>0</v>
      </c>
      <c r="H94" s="3"/>
    </row>
    <row r="95" spans="1:8" ht="14.1" customHeight="1" x14ac:dyDescent="0.2">
      <c r="A95" s="82" t="s">
        <v>21</v>
      </c>
      <c r="B95" s="24">
        <f>SUM(D95:G95)</f>
        <v>23</v>
      </c>
      <c r="C95" s="5">
        <f>B95/$B$8*100</f>
        <v>0.2480854276777047</v>
      </c>
      <c r="D95" s="88">
        <v>17</v>
      </c>
      <c r="E95" s="68">
        <v>0</v>
      </c>
      <c r="F95" s="58">
        <v>6</v>
      </c>
      <c r="G95" s="60">
        <v>0</v>
      </c>
    </row>
    <row r="96" spans="1:8" ht="14.1" customHeight="1" x14ac:dyDescent="0.2">
      <c r="A96" s="82" t="s">
        <v>23</v>
      </c>
      <c r="B96" s="24">
        <f>SUM(D96:G96)</f>
        <v>32</v>
      </c>
      <c r="C96" s="5">
        <f>B96/$B$8*100</f>
        <v>0.34516233416028475</v>
      </c>
      <c r="D96" s="88">
        <v>12</v>
      </c>
      <c r="E96" s="56">
        <v>1</v>
      </c>
      <c r="F96" s="58">
        <v>19</v>
      </c>
      <c r="G96" s="60">
        <v>0</v>
      </c>
    </row>
    <row r="97" spans="1:8" ht="14.1" customHeight="1" x14ac:dyDescent="0.2">
      <c r="A97" s="82" t="s">
        <v>22</v>
      </c>
      <c r="B97" s="24">
        <f>SUM(D97:G97)</f>
        <v>47</v>
      </c>
      <c r="C97" s="5">
        <f>B97/$B$8*100</f>
        <v>0.5069571782979182</v>
      </c>
      <c r="D97" s="88">
        <v>17</v>
      </c>
      <c r="E97" s="56">
        <v>1</v>
      </c>
      <c r="F97" s="58">
        <v>29</v>
      </c>
      <c r="G97" s="60">
        <v>0</v>
      </c>
    </row>
    <row r="98" spans="1:8" ht="14.1" customHeight="1" x14ac:dyDescent="0.2">
      <c r="A98" s="82"/>
      <c r="B98" s="24"/>
      <c r="C98" s="5"/>
      <c r="D98" s="88"/>
      <c r="E98" s="56"/>
      <c r="F98" s="58"/>
      <c r="G98" s="60"/>
    </row>
    <row r="99" spans="1:8" ht="14.1" customHeight="1" x14ac:dyDescent="0.2">
      <c r="A99" s="74" t="s">
        <v>24</v>
      </c>
      <c r="B99" s="24">
        <f t="shared" ref="B99:B105" si="9">SUM(D99:G99)</f>
        <v>206</v>
      </c>
      <c r="C99" s="5">
        <f t="shared" ref="C99:C105" si="10">B99/$B$8*100</f>
        <v>2.2219825261568333</v>
      </c>
      <c r="D99" s="88">
        <v>53</v>
      </c>
      <c r="E99" s="56">
        <v>11</v>
      </c>
      <c r="F99" s="58">
        <v>142</v>
      </c>
      <c r="G99" s="60">
        <v>0</v>
      </c>
    </row>
    <row r="100" spans="1:8" ht="14.1" customHeight="1" x14ac:dyDescent="0.2">
      <c r="A100" s="74" t="s">
        <v>25</v>
      </c>
      <c r="B100" s="24">
        <f t="shared" si="9"/>
        <v>188</v>
      </c>
      <c r="C100" s="5">
        <f t="shared" si="10"/>
        <v>2.0278287131916728</v>
      </c>
      <c r="D100" s="88">
        <v>35</v>
      </c>
      <c r="E100" s="56">
        <v>25</v>
      </c>
      <c r="F100" s="58">
        <v>128</v>
      </c>
      <c r="G100" s="60">
        <v>0</v>
      </c>
    </row>
    <row r="101" spans="1:8" ht="14.1" customHeight="1" x14ac:dyDescent="0.2">
      <c r="A101" s="74" t="s">
        <v>26</v>
      </c>
      <c r="B101" s="24">
        <f t="shared" si="9"/>
        <v>143</v>
      </c>
      <c r="C101" s="5">
        <f t="shared" si="10"/>
        <v>1.5424441807787725</v>
      </c>
      <c r="D101" s="88">
        <v>29</v>
      </c>
      <c r="E101" s="56">
        <v>25</v>
      </c>
      <c r="F101" s="58">
        <v>89</v>
      </c>
      <c r="G101" s="60">
        <v>0</v>
      </c>
    </row>
    <row r="102" spans="1:8" ht="14.1" customHeight="1" x14ac:dyDescent="0.2">
      <c r="A102" s="74" t="s">
        <v>27</v>
      </c>
      <c r="B102" s="24">
        <f t="shared" si="9"/>
        <v>100</v>
      </c>
      <c r="C102" s="5">
        <f t="shared" si="10"/>
        <v>1.0786322942508899</v>
      </c>
      <c r="D102" s="88">
        <v>18</v>
      </c>
      <c r="E102" s="56">
        <v>28</v>
      </c>
      <c r="F102" s="58">
        <v>54</v>
      </c>
      <c r="G102" s="60">
        <v>0</v>
      </c>
    </row>
    <row r="103" spans="1:8" s="15" customFormat="1" ht="14.1" customHeight="1" x14ac:dyDescent="0.25">
      <c r="A103" s="74" t="s">
        <v>28</v>
      </c>
      <c r="B103" s="24">
        <f t="shared" si="9"/>
        <v>46</v>
      </c>
      <c r="C103" s="5">
        <f t="shared" si="10"/>
        <v>0.49617085535540939</v>
      </c>
      <c r="D103" s="88">
        <v>7</v>
      </c>
      <c r="E103" s="56">
        <v>9</v>
      </c>
      <c r="F103" s="58">
        <v>30</v>
      </c>
      <c r="G103" s="60">
        <v>0</v>
      </c>
      <c r="H103" s="13"/>
    </row>
    <row r="104" spans="1:8" s="15" customFormat="1" ht="14.1" customHeight="1" x14ac:dyDescent="0.25">
      <c r="A104" s="74" t="s">
        <v>29</v>
      </c>
      <c r="B104" s="24">
        <f t="shared" si="9"/>
        <v>3</v>
      </c>
      <c r="C104" s="5">
        <f t="shared" si="10"/>
        <v>3.2358968827526695E-2</v>
      </c>
      <c r="D104" s="88">
        <v>1</v>
      </c>
      <c r="E104" s="56">
        <v>2</v>
      </c>
      <c r="F104" s="58">
        <v>0</v>
      </c>
      <c r="G104" s="60">
        <v>0</v>
      </c>
      <c r="H104" s="13"/>
    </row>
    <row r="105" spans="1:8" s="15" customFormat="1" ht="14.1" customHeight="1" x14ac:dyDescent="0.25">
      <c r="A105" s="74" t="s">
        <v>31</v>
      </c>
      <c r="B105" s="24">
        <f t="shared" si="9"/>
        <v>5</v>
      </c>
      <c r="C105" s="5">
        <f t="shared" si="10"/>
        <v>5.3931614712544491E-2</v>
      </c>
      <c r="D105" s="88">
        <v>5</v>
      </c>
      <c r="E105" s="56" t="s">
        <v>4</v>
      </c>
      <c r="F105" s="58">
        <v>0</v>
      </c>
      <c r="G105" s="60">
        <v>0</v>
      </c>
      <c r="H105" s="13"/>
    </row>
    <row r="106" spans="1:8" s="15" customFormat="1" ht="14.1" customHeight="1" x14ac:dyDescent="0.25">
      <c r="A106" s="77"/>
      <c r="B106" s="78"/>
      <c r="C106" s="78"/>
      <c r="D106" s="78"/>
      <c r="E106" s="78"/>
      <c r="F106" s="78"/>
      <c r="H106" s="13"/>
    </row>
    <row r="107" spans="1:8" s="15" customFormat="1" ht="14.1" customHeight="1" x14ac:dyDescent="0.25">
      <c r="A107" s="52" t="s">
        <v>35</v>
      </c>
      <c r="B107" s="27">
        <f>SUM(D107:G107)</f>
        <v>1051</v>
      </c>
      <c r="C107" s="5">
        <f>B107/$B$8*100</f>
        <v>11.336425412576853</v>
      </c>
      <c r="D107" s="80">
        <f>SUM(D109,D122,D130:D135)</f>
        <v>146</v>
      </c>
      <c r="E107" s="57">
        <f>SUM(E109,E122,E130:E135)</f>
        <v>108</v>
      </c>
      <c r="F107" s="24">
        <f>SUM(F109,F122,F130:F135)</f>
        <v>797</v>
      </c>
      <c r="G107" s="44">
        <f>SUM(G109,G122,G130:G135)</f>
        <v>0</v>
      </c>
      <c r="H107" s="13"/>
    </row>
    <row r="108" spans="1:8" s="4" customFormat="1" ht="14.1" customHeight="1" x14ac:dyDescent="0.2">
      <c r="A108" s="83"/>
      <c r="B108" s="27"/>
      <c r="C108" s="5"/>
      <c r="D108" s="80"/>
      <c r="E108" s="57"/>
      <c r="F108" s="24"/>
      <c r="G108" s="44"/>
      <c r="H108" s="3"/>
    </row>
    <row r="109" spans="1:8" s="4" customFormat="1" ht="14.1" customHeight="1" x14ac:dyDescent="0.2">
      <c r="A109" s="84" t="s">
        <v>14</v>
      </c>
      <c r="B109" s="27">
        <f>SUM(D109:G109)</f>
        <v>4</v>
      </c>
      <c r="C109" s="36">
        <f>B109/$B$8*100</f>
        <v>4.3145291770035593E-2</v>
      </c>
      <c r="D109" s="73">
        <f>SUM(D111:D112)</f>
        <v>3</v>
      </c>
      <c r="E109" s="62">
        <f>SUM(E111:E112)</f>
        <v>0</v>
      </c>
      <c r="F109" s="27">
        <f>SUM(F111:F112)</f>
        <v>1</v>
      </c>
      <c r="G109" s="41">
        <f>SUM(G111:G112,)</f>
        <v>0</v>
      </c>
      <c r="H109" s="3"/>
    </row>
    <row r="110" spans="1:8" s="15" customFormat="1" ht="14.1" customHeight="1" x14ac:dyDescent="0.25">
      <c r="A110" s="86"/>
      <c r="B110" s="27"/>
      <c r="C110" s="36"/>
      <c r="D110" s="73"/>
      <c r="E110" s="62"/>
      <c r="F110" s="27"/>
      <c r="G110" s="41"/>
      <c r="H110" s="13"/>
    </row>
    <row r="111" spans="1:8" s="15" customFormat="1" ht="14.1" customHeight="1" x14ac:dyDescent="0.25">
      <c r="A111" s="82" t="s">
        <v>18</v>
      </c>
      <c r="B111" s="24">
        <f>SUM(D111:G111)</f>
        <v>1</v>
      </c>
      <c r="C111" s="5">
        <f>B111/$B$8*100</f>
        <v>1.0786322942508898E-2</v>
      </c>
      <c r="D111" s="88">
        <v>0</v>
      </c>
      <c r="E111" s="68">
        <v>0</v>
      </c>
      <c r="F111" s="58">
        <v>1</v>
      </c>
      <c r="G111" s="60">
        <v>0</v>
      </c>
      <c r="H111" s="13"/>
    </row>
    <row r="112" spans="1:8" s="15" customFormat="1" ht="14.1" customHeight="1" x14ac:dyDescent="0.25">
      <c r="A112" s="82" t="s">
        <v>16</v>
      </c>
      <c r="B112" s="24">
        <f>SUM(D112:G112)</f>
        <v>3</v>
      </c>
      <c r="C112" s="5">
        <f>B112/$B$8*100</f>
        <v>3.2358968827526695E-2</v>
      </c>
      <c r="D112" s="88">
        <v>3</v>
      </c>
      <c r="E112" s="68">
        <v>0</v>
      </c>
      <c r="F112" s="58">
        <v>0</v>
      </c>
      <c r="G112" s="60">
        <v>0</v>
      </c>
      <c r="H112" s="13"/>
    </row>
    <row r="113" spans="1:8" ht="15" customHeight="1" x14ac:dyDescent="0.2">
      <c r="A113" s="109" t="s">
        <v>45</v>
      </c>
      <c r="B113" s="109"/>
      <c r="C113" s="109"/>
      <c r="D113" s="109"/>
      <c r="E113" s="109"/>
      <c r="F113" s="109"/>
      <c r="G113" s="109"/>
    </row>
    <row r="114" spans="1:8" ht="15" customHeight="1" x14ac:dyDescent="0.2">
      <c r="A114" s="110" t="s">
        <v>46</v>
      </c>
      <c r="B114" s="110"/>
      <c r="C114" s="110"/>
      <c r="D114" s="110"/>
      <c r="E114" s="110"/>
      <c r="F114" s="110"/>
      <c r="G114" s="110"/>
    </row>
    <row r="115" spans="1:8" ht="12.6" customHeight="1" x14ac:dyDescent="0.25">
      <c r="A115" s="10"/>
      <c r="B115" s="11"/>
      <c r="C115" s="12"/>
      <c r="D115" s="11"/>
      <c r="E115" s="11"/>
      <c r="F115" s="11"/>
      <c r="G115" s="11"/>
    </row>
    <row r="116" spans="1:8" ht="24.95" customHeight="1" x14ac:dyDescent="0.2">
      <c r="A116" s="111" t="s">
        <v>44</v>
      </c>
      <c r="B116" s="114" t="s">
        <v>0</v>
      </c>
      <c r="C116" s="115"/>
      <c r="D116" s="115"/>
      <c r="E116" s="115"/>
      <c r="F116" s="115"/>
      <c r="G116" s="115"/>
    </row>
    <row r="117" spans="1:8" ht="24.95" customHeight="1" x14ac:dyDescent="0.2">
      <c r="A117" s="112"/>
      <c r="B117" s="116" t="s">
        <v>1</v>
      </c>
      <c r="C117" s="118" t="s">
        <v>9</v>
      </c>
      <c r="D117" s="114" t="s">
        <v>8</v>
      </c>
      <c r="E117" s="115"/>
      <c r="F117" s="115"/>
      <c r="G117" s="115"/>
    </row>
    <row r="118" spans="1:8" ht="24.95" customHeight="1" x14ac:dyDescent="0.2">
      <c r="A118" s="113"/>
      <c r="B118" s="117"/>
      <c r="C118" s="119"/>
      <c r="D118" s="28" t="s">
        <v>5</v>
      </c>
      <c r="E118" s="28" t="s">
        <v>3</v>
      </c>
      <c r="F118" s="28" t="s">
        <v>2</v>
      </c>
      <c r="G118" s="29" t="s">
        <v>10</v>
      </c>
    </row>
    <row r="119" spans="1:8" s="103" customFormat="1" ht="12" customHeight="1" x14ac:dyDescent="0.2">
      <c r="A119" s="98"/>
      <c r="B119" s="99"/>
      <c r="C119" s="104"/>
      <c r="D119" s="98"/>
      <c r="E119" s="101"/>
      <c r="F119" s="101"/>
      <c r="G119" s="102"/>
      <c r="H119" s="106"/>
    </row>
    <row r="120" spans="1:8" s="103" customFormat="1" ht="14.1" customHeight="1" x14ac:dyDescent="0.2">
      <c r="A120" s="52" t="s">
        <v>48</v>
      </c>
      <c r="B120" s="99"/>
      <c r="C120" s="104"/>
      <c r="D120" s="98"/>
      <c r="E120" s="101"/>
      <c r="F120" s="101"/>
      <c r="G120" s="102"/>
      <c r="H120" s="106"/>
    </row>
    <row r="121" spans="1:8" ht="12" customHeight="1" x14ac:dyDescent="0.2">
      <c r="A121" s="98"/>
      <c r="B121" s="99"/>
      <c r="C121" s="104"/>
      <c r="D121" s="98"/>
      <c r="E121" s="101"/>
      <c r="F121" s="101"/>
      <c r="G121" s="102"/>
    </row>
    <row r="122" spans="1:8" s="4" customFormat="1" ht="14.1" customHeight="1" x14ac:dyDescent="0.2">
      <c r="A122" s="74" t="s">
        <v>17</v>
      </c>
      <c r="B122" s="27">
        <f>SUM(D122:G122)</f>
        <v>117</v>
      </c>
      <c r="C122" s="5">
        <f>B122/$B$8*100</f>
        <v>1.2619997842735411</v>
      </c>
      <c r="D122" s="80">
        <f>SUM(D124:D128)</f>
        <v>44</v>
      </c>
      <c r="E122" s="57">
        <f>SUM(E124:E128)</f>
        <v>4</v>
      </c>
      <c r="F122" s="24">
        <f>SUM(F124:F128)</f>
        <v>69</v>
      </c>
      <c r="G122" s="44">
        <f>SUM(G124:G128)</f>
        <v>0</v>
      </c>
      <c r="H122" s="3"/>
    </row>
    <row r="123" spans="1:8" s="4" customFormat="1" ht="12" customHeight="1" x14ac:dyDescent="0.2">
      <c r="A123" s="75"/>
      <c r="B123" s="76"/>
      <c r="C123" s="76"/>
      <c r="D123" s="75"/>
      <c r="E123" s="76"/>
      <c r="F123" s="76"/>
      <c r="H123" s="3"/>
    </row>
    <row r="124" spans="1:8" s="4" customFormat="1" ht="14.1" customHeight="1" x14ac:dyDescent="0.2">
      <c r="A124" s="82" t="s">
        <v>19</v>
      </c>
      <c r="B124" s="24">
        <f>SUM(D124:G124)</f>
        <v>7</v>
      </c>
      <c r="C124" s="5">
        <f>B124/$B$8*100</f>
        <v>7.5504260597562295E-2</v>
      </c>
      <c r="D124" s="88">
        <v>4</v>
      </c>
      <c r="E124" s="68">
        <v>0</v>
      </c>
      <c r="F124" s="58">
        <v>3</v>
      </c>
      <c r="G124" s="60">
        <v>0</v>
      </c>
      <c r="H124" s="3"/>
    </row>
    <row r="125" spans="1:8" s="4" customFormat="1" ht="14.1" customHeight="1" x14ac:dyDescent="0.2">
      <c r="A125" s="82" t="s">
        <v>20</v>
      </c>
      <c r="B125" s="24">
        <f>SUM(D125:G125)</f>
        <v>14</v>
      </c>
      <c r="C125" s="5">
        <f>B125/$B$8*100</f>
        <v>0.15100852119512459</v>
      </c>
      <c r="D125" s="88">
        <v>5</v>
      </c>
      <c r="E125" s="68">
        <v>0</v>
      </c>
      <c r="F125" s="58">
        <v>9</v>
      </c>
      <c r="G125" s="60">
        <v>0</v>
      </c>
      <c r="H125" s="3"/>
    </row>
    <row r="126" spans="1:8" ht="14.1" customHeight="1" x14ac:dyDescent="0.2">
      <c r="A126" s="82" t="s">
        <v>21</v>
      </c>
      <c r="B126" s="24">
        <f>SUM(D126:G126)</f>
        <v>22</v>
      </c>
      <c r="C126" s="5">
        <f>B126/$B$8*100</f>
        <v>0.2372991047351958</v>
      </c>
      <c r="D126" s="88">
        <v>9</v>
      </c>
      <c r="E126" s="68">
        <v>0</v>
      </c>
      <c r="F126" s="58">
        <v>13</v>
      </c>
      <c r="G126" s="60">
        <v>0</v>
      </c>
    </row>
    <row r="127" spans="1:8" ht="14.1" customHeight="1" x14ac:dyDescent="0.2">
      <c r="A127" s="82" t="s">
        <v>23</v>
      </c>
      <c r="B127" s="24">
        <f>SUM(D127:G127)</f>
        <v>37</v>
      </c>
      <c r="C127" s="5">
        <f>B127/$B$8*100</f>
        <v>0.39909394887282928</v>
      </c>
      <c r="D127" s="88">
        <v>15</v>
      </c>
      <c r="E127" s="58">
        <v>0</v>
      </c>
      <c r="F127" s="58">
        <v>22</v>
      </c>
      <c r="G127" s="60">
        <v>0</v>
      </c>
    </row>
    <row r="128" spans="1:8" ht="14.1" customHeight="1" x14ac:dyDescent="0.2">
      <c r="A128" s="82" t="s">
        <v>22</v>
      </c>
      <c r="B128" s="80">
        <f>SUM(D128:G128)</f>
        <v>37</v>
      </c>
      <c r="C128" s="5">
        <f>B128/$B$8*100</f>
        <v>0.39909394887282928</v>
      </c>
      <c r="D128" s="58">
        <v>11</v>
      </c>
      <c r="E128" s="56">
        <v>4</v>
      </c>
      <c r="F128" s="58">
        <v>22</v>
      </c>
      <c r="G128" s="60">
        <v>0</v>
      </c>
    </row>
    <row r="129" spans="1:8" s="15" customFormat="1" ht="12" customHeight="1" x14ac:dyDescent="0.25">
      <c r="A129" s="77"/>
      <c r="B129" s="78"/>
      <c r="C129" s="78"/>
      <c r="D129" s="78"/>
      <c r="E129" s="78"/>
      <c r="F129" s="78"/>
      <c r="H129" s="13"/>
    </row>
    <row r="130" spans="1:8" s="15" customFormat="1" ht="14.1" customHeight="1" x14ac:dyDescent="0.25">
      <c r="A130" s="32" t="s">
        <v>24</v>
      </c>
      <c r="B130" s="24">
        <f t="shared" ref="B130:B135" si="11">SUM(D130:G130)</f>
        <v>266</v>
      </c>
      <c r="C130" s="5">
        <f t="shared" ref="C130:C135" si="12">B130/$B$8*100</f>
        <v>2.8691619027073672</v>
      </c>
      <c r="D130" s="58">
        <v>43</v>
      </c>
      <c r="E130" s="56">
        <v>17</v>
      </c>
      <c r="F130" s="58">
        <v>206</v>
      </c>
      <c r="G130" s="60">
        <v>0</v>
      </c>
      <c r="H130" s="13"/>
    </row>
    <row r="131" spans="1:8" s="15" customFormat="1" ht="14.1" customHeight="1" x14ac:dyDescent="0.25">
      <c r="A131" s="32" t="s">
        <v>25</v>
      </c>
      <c r="B131" s="24">
        <f t="shared" si="11"/>
        <v>235</v>
      </c>
      <c r="C131" s="5">
        <f t="shared" si="12"/>
        <v>2.5347858914895913</v>
      </c>
      <c r="D131" s="58">
        <v>21</v>
      </c>
      <c r="E131" s="56">
        <v>27</v>
      </c>
      <c r="F131" s="58">
        <v>187</v>
      </c>
      <c r="G131" s="59">
        <v>0</v>
      </c>
      <c r="H131" s="13"/>
    </row>
    <row r="132" spans="1:8" s="4" customFormat="1" ht="14.1" customHeight="1" x14ac:dyDescent="0.2">
      <c r="A132" s="32" t="s">
        <v>26</v>
      </c>
      <c r="B132" s="24">
        <f t="shared" si="11"/>
        <v>196</v>
      </c>
      <c r="C132" s="5">
        <f t="shared" si="12"/>
        <v>2.1141192967317441</v>
      </c>
      <c r="D132" s="58">
        <v>12</v>
      </c>
      <c r="E132" s="56">
        <v>25</v>
      </c>
      <c r="F132" s="58">
        <v>159</v>
      </c>
      <c r="G132" s="59">
        <v>0</v>
      </c>
      <c r="H132" s="3"/>
    </row>
    <row r="133" spans="1:8" s="4" customFormat="1" ht="14.1" customHeight="1" x14ac:dyDescent="0.2">
      <c r="A133" s="32" t="s">
        <v>27</v>
      </c>
      <c r="B133" s="24">
        <f t="shared" si="11"/>
        <v>160</v>
      </c>
      <c r="C133" s="5">
        <f t="shared" si="12"/>
        <v>1.7258116708014237</v>
      </c>
      <c r="D133" s="58">
        <v>16</v>
      </c>
      <c r="E133" s="56">
        <v>29</v>
      </c>
      <c r="F133" s="58">
        <v>115</v>
      </c>
      <c r="G133" s="59">
        <v>0</v>
      </c>
      <c r="H133" s="3"/>
    </row>
    <row r="134" spans="1:8" s="15" customFormat="1" ht="14.1" customHeight="1" x14ac:dyDescent="0.25">
      <c r="A134" s="32" t="s">
        <v>28</v>
      </c>
      <c r="B134" s="24">
        <f t="shared" si="11"/>
        <v>64</v>
      </c>
      <c r="C134" s="5">
        <f t="shared" si="12"/>
        <v>0.69032466832056949</v>
      </c>
      <c r="D134" s="58">
        <v>5</v>
      </c>
      <c r="E134" s="56">
        <v>5</v>
      </c>
      <c r="F134" s="58">
        <v>54</v>
      </c>
      <c r="G134" s="59">
        <v>0</v>
      </c>
      <c r="H134" s="13"/>
    </row>
    <row r="135" spans="1:8" s="15" customFormat="1" ht="14.1" customHeight="1" x14ac:dyDescent="0.25">
      <c r="A135" s="32" t="s">
        <v>29</v>
      </c>
      <c r="B135" s="24">
        <f t="shared" si="11"/>
        <v>9</v>
      </c>
      <c r="C135" s="5">
        <f t="shared" si="12"/>
        <v>9.7076906482580091E-2</v>
      </c>
      <c r="D135" s="58">
        <v>2</v>
      </c>
      <c r="E135" s="56">
        <v>1</v>
      </c>
      <c r="F135" s="58">
        <v>6</v>
      </c>
      <c r="G135" s="59">
        <v>0</v>
      </c>
      <c r="H135" s="13"/>
    </row>
    <row r="136" spans="1:8" s="4" customFormat="1" ht="14.1" customHeight="1" x14ac:dyDescent="0.2">
      <c r="A136" s="32"/>
      <c r="B136" s="24"/>
      <c r="C136" s="5"/>
      <c r="D136" s="58"/>
      <c r="E136" s="56"/>
      <c r="F136" s="58"/>
      <c r="G136" s="59"/>
      <c r="H136" s="3"/>
    </row>
    <row r="137" spans="1:8" s="4" customFormat="1" ht="14.1" customHeight="1" x14ac:dyDescent="0.2">
      <c r="A137" s="52" t="s">
        <v>36</v>
      </c>
      <c r="B137" s="27">
        <f>SUM(D137:G137)</f>
        <v>53</v>
      </c>
      <c r="C137" s="5">
        <f>B137/$B$8*100</f>
        <v>0.57167511595297171</v>
      </c>
      <c r="D137" s="27">
        <f>SUM(D139,D143,D150:D154)</f>
        <v>6</v>
      </c>
      <c r="E137" s="62">
        <f>SUM(E139,E143,E150:E154)</f>
        <v>5</v>
      </c>
      <c r="F137" s="27">
        <f>SUM(F139,F143,F150:F154)</f>
        <v>42</v>
      </c>
      <c r="G137" s="37">
        <f>SUM(G139,G143,G150:G154)</f>
        <v>0</v>
      </c>
      <c r="H137" s="3"/>
    </row>
    <row r="138" spans="1:8" s="4" customFormat="1" ht="14.1" customHeight="1" x14ac:dyDescent="0.2">
      <c r="A138" s="47"/>
      <c r="B138" s="27"/>
      <c r="C138" s="5"/>
      <c r="D138" s="27"/>
      <c r="E138" s="57"/>
      <c r="F138" s="24"/>
      <c r="G138" s="26"/>
      <c r="H138" s="3"/>
    </row>
    <row r="139" spans="1:8" s="4" customFormat="1" ht="14.1" customHeight="1" x14ac:dyDescent="0.2">
      <c r="A139" s="30" t="s">
        <v>14</v>
      </c>
      <c r="B139" s="27">
        <f>SUM(D139:G139)</f>
        <v>1</v>
      </c>
      <c r="C139" s="5">
        <f>B139/$B$8*100</f>
        <v>1.0786322942508898E-2</v>
      </c>
      <c r="D139" s="27">
        <f>D141</f>
        <v>1</v>
      </c>
      <c r="E139" s="62">
        <f>E141</f>
        <v>0</v>
      </c>
      <c r="F139" s="27">
        <f>F141</f>
        <v>0</v>
      </c>
      <c r="G139" s="37">
        <f>G141</f>
        <v>0</v>
      </c>
      <c r="H139" s="3"/>
    </row>
    <row r="140" spans="1:8" s="4" customFormat="1" ht="14.1" customHeight="1" x14ac:dyDescent="0.2">
      <c r="A140" s="42"/>
      <c r="B140" s="27"/>
      <c r="C140" s="5"/>
      <c r="D140" s="27"/>
      <c r="E140" s="57"/>
      <c r="F140" s="24"/>
      <c r="G140" s="26"/>
      <c r="H140" s="3"/>
    </row>
    <row r="141" spans="1:8" s="4" customFormat="1" ht="14.1" customHeight="1" x14ac:dyDescent="0.2">
      <c r="A141" s="31" t="s">
        <v>16</v>
      </c>
      <c r="B141" s="27">
        <f>SUM(D141:G141)</f>
        <v>1</v>
      </c>
      <c r="C141" s="5">
        <f>B141/$B$8*100</f>
        <v>1.0786322942508898E-2</v>
      </c>
      <c r="D141" s="34">
        <v>1</v>
      </c>
      <c r="E141" s="68">
        <v>0</v>
      </c>
      <c r="F141" s="22">
        <v>0</v>
      </c>
      <c r="G141" s="33">
        <v>0</v>
      </c>
      <c r="H141" s="3"/>
    </row>
    <row r="142" spans="1:8" ht="14.1" customHeight="1" x14ac:dyDescent="0.2">
      <c r="A142" s="47"/>
      <c r="B142" s="27"/>
      <c r="C142" s="5"/>
      <c r="D142" s="27"/>
      <c r="E142" s="57"/>
      <c r="F142" s="24"/>
      <c r="G142" s="26"/>
    </row>
    <row r="143" spans="1:8" ht="14.1" customHeight="1" x14ac:dyDescent="0.2">
      <c r="A143" s="32" t="s">
        <v>17</v>
      </c>
      <c r="B143" s="27">
        <f>SUM(D143:G143)</f>
        <v>10</v>
      </c>
      <c r="C143" s="36">
        <f>B143/$B$8*100</f>
        <v>0.10786322942508898</v>
      </c>
      <c r="D143" s="27">
        <f>SUM(D145:D148)</f>
        <v>2</v>
      </c>
      <c r="E143" s="27">
        <f>SUM(E145:E148)</f>
        <v>0</v>
      </c>
      <c r="F143" s="27">
        <f>SUM(F145:F148)</f>
        <v>8</v>
      </c>
      <c r="G143" s="37">
        <f>SUM(G145:G148)</f>
        <v>0</v>
      </c>
    </row>
    <row r="144" spans="1:8" ht="14.1" customHeight="1" x14ac:dyDescent="0.2">
      <c r="A144" s="43"/>
      <c r="B144" s="27"/>
      <c r="C144" s="36"/>
      <c r="D144" s="27"/>
      <c r="E144" s="65"/>
      <c r="F144" s="27"/>
      <c r="G144" s="37"/>
    </row>
    <row r="145" spans="1:8" ht="14.1" customHeight="1" x14ac:dyDescent="0.2">
      <c r="A145" s="31" t="s">
        <v>20</v>
      </c>
      <c r="B145" s="27">
        <f>SUM(D145:G145)</f>
        <v>1</v>
      </c>
      <c r="C145" s="5">
        <f>B145/$B$8*100</f>
        <v>1.0786322942508898E-2</v>
      </c>
      <c r="D145" s="58">
        <v>1</v>
      </c>
      <c r="E145" s="68">
        <v>0</v>
      </c>
      <c r="F145" s="58">
        <v>0</v>
      </c>
      <c r="G145" s="59">
        <v>0</v>
      </c>
    </row>
    <row r="146" spans="1:8" ht="14.1" customHeight="1" x14ac:dyDescent="0.2">
      <c r="A146" s="31" t="s">
        <v>21</v>
      </c>
      <c r="B146" s="27">
        <f>SUM(D146:G146)</f>
        <v>2</v>
      </c>
      <c r="C146" s="5">
        <f>B146/$B$8*100</f>
        <v>2.1572645885017797E-2</v>
      </c>
      <c r="D146" s="58">
        <v>1</v>
      </c>
      <c r="E146" s="68">
        <v>0</v>
      </c>
      <c r="F146" s="58">
        <v>1</v>
      </c>
      <c r="G146" s="59">
        <v>0</v>
      </c>
    </row>
    <row r="147" spans="1:8" ht="14.1" customHeight="1" x14ac:dyDescent="0.2">
      <c r="A147" s="31" t="s">
        <v>23</v>
      </c>
      <c r="B147" s="27">
        <f>SUM(D147:G147)</f>
        <v>1</v>
      </c>
      <c r="C147" s="5">
        <f>B147/$B$8*100</f>
        <v>1.0786322942508898E-2</v>
      </c>
      <c r="D147" s="58">
        <v>0</v>
      </c>
      <c r="E147" s="58">
        <v>0</v>
      </c>
      <c r="F147" s="58">
        <v>1</v>
      </c>
      <c r="G147" s="59">
        <v>0</v>
      </c>
    </row>
    <row r="148" spans="1:8" ht="14.1" customHeight="1" x14ac:dyDescent="0.2">
      <c r="A148" s="31" t="s">
        <v>22</v>
      </c>
      <c r="B148" s="27">
        <f>SUM(D148:G148)</f>
        <v>6</v>
      </c>
      <c r="C148" s="5">
        <f>B148/$B$8*100</f>
        <v>6.471793765505339E-2</v>
      </c>
      <c r="D148" s="58">
        <v>0</v>
      </c>
      <c r="E148" s="58">
        <v>0</v>
      </c>
      <c r="F148" s="58">
        <v>6</v>
      </c>
      <c r="G148" s="59">
        <v>0</v>
      </c>
    </row>
    <row r="149" spans="1:8" ht="14.1" customHeight="1" x14ac:dyDescent="0.2">
      <c r="A149" s="32"/>
      <c r="B149" s="24"/>
      <c r="C149" s="5"/>
      <c r="D149" s="58"/>
      <c r="E149" s="56"/>
      <c r="F149" s="58"/>
      <c r="G149" s="59"/>
    </row>
    <row r="150" spans="1:8" s="14" customFormat="1" ht="14.1" customHeight="1" x14ac:dyDescent="0.2">
      <c r="A150" s="32" t="s">
        <v>24</v>
      </c>
      <c r="B150" s="27">
        <f>SUM(D150:G150)</f>
        <v>11</v>
      </c>
      <c r="C150" s="5">
        <f>B150/$B$8*100</f>
        <v>0.1186495523675979</v>
      </c>
      <c r="D150" s="58">
        <v>2</v>
      </c>
      <c r="E150" s="58">
        <v>0</v>
      </c>
      <c r="F150" s="58">
        <v>9</v>
      </c>
      <c r="G150" s="59">
        <v>0</v>
      </c>
      <c r="H150" s="49"/>
    </row>
    <row r="151" spans="1:8" s="14" customFormat="1" ht="14.1" customHeight="1" x14ac:dyDescent="0.2">
      <c r="A151" s="32" t="s">
        <v>25</v>
      </c>
      <c r="B151" s="27">
        <f>SUM(D151:G151)</f>
        <v>13</v>
      </c>
      <c r="C151" s="5">
        <f>B151/$B$8*100</f>
        <v>0.1402221982526157</v>
      </c>
      <c r="D151" s="58">
        <v>1</v>
      </c>
      <c r="E151" s="56">
        <v>3</v>
      </c>
      <c r="F151" s="58">
        <v>9</v>
      </c>
      <c r="G151" s="59">
        <v>0</v>
      </c>
      <c r="H151" s="49"/>
    </row>
    <row r="152" spans="1:8" s="15" customFormat="1" ht="14.1" customHeight="1" x14ac:dyDescent="0.25">
      <c r="A152" s="32" t="s">
        <v>26</v>
      </c>
      <c r="B152" s="27">
        <f>SUM(D152:G152)</f>
        <v>13</v>
      </c>
      <c r="C152" s="5">
        <f>B152/$B$8*100</f>
        <v>0.1402221982526157</v>
      </c>
      <c r="D152" s="58">
        <v>0</v>
      </c>
      <c r="E152" s="56">
        <v>2</v>
      </c>
      <c r="F152" s="58">
        <v>11</v>
      </c>
      <c r="G152" s="59">
        <v>0</v>
      </c>
      <c r="H152" s="13"/>
    </row>
    <row r="153" spans="1:8" s="15" customFormat="1" ht="14.1" customHeight="1" x14ac:dyDescent="0.25">
      <c r="A153" s="32" t="s">
        <v>27</v>
      </c>
      <c r="B153" s="27">
        <f>SUM(D153:G153)</f>
        <v>3</v>
      </c>
      <c r="C153" s="5">
        <f>B153/$B$8*100</f>
        <v>3.2358968827526695E-2</v>
      </c>
      <c r="D153" s="58">
        <v>0</v>
      </c>
      <c r="E153" s="58">
        <v>0</v>
      </c>
      <c r="F153" s="58">
        <v>3</v>
      </c>
      <c r="G153" s="59">
        <v>0</v>
      </c>
      <c r="H153" s="13"/>
    </row>
    <row r="154" spans="1:8" s="4" customFormat="1" ht="14.1" customHeight="1" x14ac:dyDescent="0.2">
      <c r="A154" s="32" t="s">
        <v>28</v>
      </c>
      <c r="B154" s="27">
        <f>SUM(D154:G154)</f>
        <v>2</v>
      </c>
      <c r="C154" s="5">
        <f>B154/$B$8*100</f>
        <v>2.1572645885017797E-2</v>
      </c>
      <c r="D154" s="58">
        <v>0</v>
      </c>
      <c r="E154" s="58">
        <v>0</v>
      </c>
      <c r="F154" s="58">
        <v>2</v>
      </c>
      <c r="G154" s="59">
        <v>0</v>
      </c>
      <c r="H154" s="3"/>
    </row>
    <row r="155" spans="1:8" s="4" customFormat="1" ht="14.1" customHeight="1" x14ac:dyDescent="0.2">
      <c r="A155" s="75"/>
      <c r="B155" s="76"/>
      <c r="C155" s="76"/>
      <c r="D155" s="76"/>
      <c r="E155" s="76"/>
      <c r="F155" s="76"/>
      <c r="H155" s="3"/>
    </row>
    <row r="156" spans="1:8" s="4" customFormat="1" ht="14.1" customHeight="1" x14ac:dyDescent="0.2">
      <c r="A156" s="52" t="s">
        <v>37</v>
      </c>
      <c r="B156" s="27">
        <f>SUM(D156:G156)</f>
        <v>265</v>
      </c>
      <c r="C156" s="5">
        <f>B156/$B$8*100</f>
        <v>2.858375579764858</v>
      </c>
      <c r="D156" s="24">
        <f>SUM(D158,D165:D170)</f>
        <v>75</v>
      </c>
      <c r="E156" s="57">
        <f>SUM(E158,E165:E170)</f>
        <v>23</v>
      </c>
      <c r="F156" s="24">
        <f>SUM(F158,F165:F170)</f>
        <v>164</v>
      </c>
      <c r="G156" s="26">
        <f>SUM(G158,G165:G170)</f>
        <v>3</v>
      </c>
      <c r="H156" s="3"/>
    </row>
    <row r="157" spans="1:8" s="15" customFormat="1" ht="12" customHeight="1" x14ac:dyDescent="0.25">
      <c r="A157" s="31"/>
      <c r="B157" s="27"/>
      <c r="C157" s="5"/>
      <c r="D157" s="58"/>
      <c r="E157" s="64"/>
      <c r="F157" s="58"/>
      <c r="G157" s="33"/>
      <c r="H157" s="13"/>
    </row>
    <row r="158" spans="1:8" s="15" customFormat="1" ht="14.1" customHeight="1" x14ac:dyDescent="0.25">
      <c r="A158" s="32" t="s">
        <v>17</v>
      </c>
      <c r="B158" s="27">
        <f>SUM(D158:G158)</f>
        <v>37</v>
      </c>
      <c r="C158" s="5">
        <f>B158/$B$8*100</f>
        <v>0.39909394887282928</v>
      </c>
      <c r="D158" s="24">
        <f>SUM(D160:D163)</f>
        <v>20</v>
      </c>
      <c r="E158" s="24">
        <f>SUM(E160:E163)</f>
        <v>0</v>
      </c>
      <c r="F158" s="24">
        <f>SUM(F160:F163)</f>
        <v>17</v>
      </c>
      <c r="G158" s="26">
        <f>SUM(G160:G163)</f>
        <v>0</v>
      </c>
      <c r="H158" s="13"/>
    </row>
    <row r="159" spans="1:8" s="4" customFormat="1" ht="11.1" customHeight="1" x14ac:dyDescent="0.2">
      <c r="A159" s="43"/>
      <c r="B159" s="27"/>
      <c r="C159" s="5"/>
      <c r="D159" s="24"/>
      <c r="E159" s="57"/>
      <c r="F159" s="24"/>
      <c r="G159" s="26"/>
      <c r="H159" s="3"/>
    </row>
    <row r="160" spans="1:8" s="4" customFormat="1" ht="14.1" customHeight="1" x14ac:dyDescent="0.2">
      <c r="A160" s="35" t="s">
        <v>20</v>
      </c>
      <c r="B160" s="24">
        <f>SUM(D160:G160)</f>
        <v>4</v>
      </c>
      <c r="C160" s="5">
        <f>B160/$B$8*100</f>
        <v>4.3145291770035593E-2</v>
      </c>
      <c r="D160" s="58">
        <v>4</v>
      </c>
      <c r="E160" s="68">
        <v>0</v>
      </c>
      <c r="F160" s="58">
        <v>0</v>
      </c>
      <c r="G160" s="59">
        <v>0</v>
      </c>
      <c r="H160" s="3"/>
    </row>
    <row r="161" spans="1:8" s="4" customFormat="1" ht="14.1" customHeight="1" x14ac:dyDescent="0.2">
      <c r="A161" s="31" t="s">
        <v>21</v>
      </c>
      <c r="B161" s="24">
        <f>SUM(D161:G161)</f>
        <v>8</v>
      </c>
      <c r="C161" s="5">
        <f>B161/$B$8*100</f>
        <v>8.6290583540071186E-2</v>
      </c>
      <c r="D161" s="58">
        <v>5</v>
      </c>
      <c r="E161" s="68">
        <v>0</v>
      </c>
      <c r="F161" s="58">
        <v>3</v>
      </c>
      <c r="G161" s="59">
        <v>0</v>
      </c>
      <c r="H161" s="3"/>
    </row>
    <row r="162" spans="1:8" s="4" customFormat="1" ht="14.1" customHeight="1" x14ac:dyDescent="0.2">
      <c r="A162" s="31" t="s">
        <v>23</v>
      </c>
      <c r="B162" s="24">
        <f>SUM(D162:G162)</f>
        <v>15</v>
      </c>
      <c r="C162" s="5">
        <f>B162/$B$8*100</f>
        <v>0.16179484413763348</v>
      </c>
      <c r="D162" s="58">
        <v>7</v>
      </c>
      <c r="E162" s="58">
        <v>0</v>
      </c>
      <c r="F162" s="58">
        <v>8</v>
      </c>
      <c r="G162" s="59">
        <v>0</v>
      </c>
      <c r="H162" s="3"/>
    </row>
    <row r="163" spans="1:8" s="4" customFormat="1" ht="14.1" customHeight="1" x14ac:dyDescent="0.2">
      <c r="A163" s="31" t="s">
        <v>22</v>
      </c>
      <c r="B163" s="24">
        <f>SUM(D163:G163)</f>
        <v>10</v>
      </c>
      <c r="C163" s="5">
        <f>B163/$B$8*100</f>
        <v>0.10786322942508898</v>
      </c>
      <c r="D163" s="58">
        <v>4</v>
      </c>
      <c r="E163" s="58">
        <v>0</v>
      </c>
      <c r="F163" s="58">
        <v>6</v>
      </c>
      <c r="G163" s="59">
        <v>0</v>
      </c>
      <c r="H163" s="3"/>
    </row>
    <row r="164" spans="1:8" s="4" customFormat="1" ht="11.1" customHeight="1" x14ac:dyDescent="0.2">
      <c r="A164" s="75"/>
      <c r="B164" s="76"/>
      <c r="C164" s="76"/>
      <c r="D164" s="76"/>
      <c r="E164" s="76"/>
      <c r="F164" s="76"/>
      <c r="H164" s="3"/>
    </row>
    <row r="165" spans="1:8" ht="14.1" customHeight="1" x14ac:dyDescent="0.2">
      <c r="A165" s="32" t="s">
        <v>24</v>
      </c>
      <c r="B165" s="24">
        <f t="shared" ref="B165:B170" si="13">SUM(D165:G165)</f>
        <v>53</v>
      </c>
      <c r="C165" s="5">
        <f t="shared" ref="C165:C170" si="14">B165/$B$8*100</f>
        <v>0.57167511595297171</v>
      </c>
      <c r="D165" s="58">
        <v>21</v>
      </c>
      <c r="E165" s="56">
        <v>3</v>
      </c>
      <c r="F165" s="58">
        <v>29</v>
      </c>
      <c r="G165" s="59">
        <v>0</v>
      </c>
    </row>
    <row r="166" spans="1:8" ht="14.1" customHeight="1" x14ac:dyDescent="0.2">
      <c r="A166" s="32" t="s">
        <v>25</v>
      </c>
      <c r="B166" s="24">
        <f t="shared" si="13"/>
        <v>69</v>
      </c>
      <c r="C166" s="5">
        <f t="shared" si="14"/>
        <v>0.74425628303311409</v>
      </c>
      <c r="D166" s="58">
        <v>13</v>
      </c>
      <c r="E166" s="56">
        <v>8</v>
      </c>
      <c r="F166" s="58">
        <v>47</v>
      </c>
      <c r="G166" s="59">
        <v>1</v>
      </c>
    </row>
    <row r="167" spans="1:8" ht="14.1" customHeight="1" x14ac:dyDescent="0.2">
      <c r="A167" s="32" t="s">
        <v>26</v>
      </c>
      <c r="B167" s="24">
        <f t="shared" si="13"/>
        <v>55</v>
      </c>
      <c r="C167" s="5">
        <f t="shared" si="14"/>
        <v>0.59324776183798944</v>
      </c>
      <c r="D167" s="58">
        <v>9</v>
      </c>
      <c r="E167" s="56">
        <v>3</v>
      </c>
      <c r="F167" s="58">
        <v>42</v>
      </c>
      <c r="G167" s="59">
        <v>1</v>
      </c>
    </row>
    <row r="168" spans="1:8" ht="14.1" customHeight="1" x14ac:dyDescent="0.2">
      <c r="A168" s="32" t="s">
        <v>27</v>
      </c>
      <c r="B168" s="24">
        <f t="shared" si="13"/>
        <v>40</v>
      </c>
      <c r="C168" s="5">
        <f t="shared" si="14"/>
        <v>0.43145291770035593</v>
      </c>
      <c r="D168" s="58">
        <v>8</v>
      </c>
      <c r="E168" s="56">
        <v>8</v>
      </c>
      <c r="F168" s="58">
        <v>23</v>
      </c>
      <c r="G168" s="59">
        <v>1</v>
      </c>
    </row>
    <row r="169" spans="1:8" ht="14.1" customHeight="1" x14ac:dyDescent="0.2">
      <c r="A169" s="32" t="s">
        <v>28</v>
      </c>
      <c r="B169" s="24">
        <f t="shared" si="13"/>
        <v>10</v>
      </c>
      <c r="C169" s="5">
        <f t="shared" si="14"/>
        <v>0.10786322942508898</v>
      </c>
      <c r="D169" s="58">
        <v>4</v>
      </c>
      <c r="E169" s="56">
        <v>1</v>
      </c>
      <c r="F169" s="58">
        <v>5</v>
      </c>
      <c r="G169" s="59">
        <v>0</v>
      </c>
    </row>
    <row r="170" spans="1:8" ht="14.1" customHeight="1" x14ac:dyDescent="0.2">
      <c r="A170" s="32" t="s">
        <v>29</v>
      </c>
      <c r="B170" s="24">
        <f t="shared" si="13"/>
        <v>1</v>
      </c>
      <c r="C170" s="5">
        <f t="shared" si="14"/>
        <v>1.0786322942508898E-2</v>
      </c>
      <c r="D170" s="58">
        <v>0</v>
      </c>
      <c r="E170" s="58">
        <v>0</v>
      </c>
      <c r="F170" s="58">
        <v>1</v>
      </c>
      <c r="G170" s="59">
        <v>0</v>
      </c>
    </row>
    <row r="171" spans="1:8" ht="15" customHeight="1" x14ac:dyDescent="0.2">
      <c r="A171" s="109" t="s">
        <v>45</v>
      </c>
      <c r="B171" s="109"/>
      <c r="C171" s="109"/>
      <c r="D171" s="109"/>
      <c r="E171" s="109"/>
      <c r="F171" s="109"/>
      <c r="G171" s="109"/>
    </row>
    <row r="172" spans="1:8" ht="15" customHeight="1" x14ac:dyDescent="0.2">
      <c r="A172" s="110" t="s">
        <v>46</v>
      </c>
      <c r="B172" s="110"/>
      <c r="C172" s="110"/>
      <c r="D172" s="110"/>
      <c r="E172" s="110"/>
      <c r="F172" s="110"/>
      <c r="G172" s="110"/>
    </row>
    <row r="173" spans="1:8" ht="12.6" customHeight="1" x14ac:dyDescent="0.25">
      <c r="A173" s="10"/>
      <c r="B173" s="11"/>
      <c r="C173" s="12"/>
      <c r="D173" s="11"/>
      <c r="E173" s="11"/>
      <c r="F173" s="11"/>
      <c r="G173" s="11"/>
    </row>
    <row r="174" spans="1:8" ht="24.95" customHeight="1" x14ac:dyDescent="0.2">
      <c r="A174" s="111" t="s">
        <v>44</v>
      </c>
      <c r="B174" s="114" t="s">
        <v>0</v>
      </c>
      <c r="C174" s="115"/>
      <c r="D174" s="115"/>
      <c r="E174" s="115"/>
      <c r="F174" s="115"/>
      <c r="G174" s="115"/>
    </row>
    <row r="175" spans="1:8" ht="24.95" customHeight="1" x14ac:dyDescent="0.2">
      <c r="A175" s="112"/>
      <c r="B175" s="116" t="s">
        <v>1</v>
      </c>
      <c r="C175" s="118" t="s">
        <v>9</v>
      </c>
      <c r="D175" s="114" t="s">
        <v>8</v>
      </c>
      <c r="E175" s="115"/>
      <c r="F175" s="115"/>
      <c r="G175" s="115"/>
    </row>
    <row r="176" spans="1:8" ht="24.95" customHeight="1" x14ac:dyDescent="0.2">
      <c r="A176" s="113"/>
      <c r="B176" s="117"/>
      <c r="C176" s="119"/>
      <c r="D176" s="28" t="s">
        <v>5</v>
      </c>
      <c r="E176" s="28" t="s">
        <v>3</v>
      </c>
      <c r="F176" s="28" t="s">
        <v>2</v>
      </c>
      <c r="G176" s="29" t="s">
        <v>10</v>
      </c>
    </row>
    <row r="177" spans="1:8" s="4" customFormat="1" ht="14.45" customHeight="1" x14ac:dyDescent="0.2">
      <c r="A177" s="75"/>
      <c r="B177" s="76"/>
      <c r="C177" s="76"/>
      <c r="D177" s="76"/>
      <c r="E177" s="76"/>
      <c r="F177" s="76"/>
      <c r="H177" s="3"/>
    </row>
    <row r="178" spans="1:8" s="14" customFormat="1" ht="14.45" customHeight="1" x14ac:dyDescent="0.2">
      <c r="A178" s="51" t="s">
        <v>38</v>
      </c>
      <c r="B178" s="27">
        <f>SUM(D178:G178)</f>
        <v>180</v>
      </c>
      <c r="C178" s="5">
        <f>B178/$B$8*100</f>
        <v>1.9415381296516019</v>
      </c>
      <c r="D178" s="24">
        <f>SUM(D180,D188:D194)</f>
        <v>47</v>
      </c>
      <c r="E178" s="57">
        <f>SUM(E180,E188:E194)</f>
        <v>11</v>
      </c>
      <c r="F178" s="24">
        <f>SUM(F180,F188:F194)</f>
        <v>119</v>
      </c>
      <c r="G178" s="26">
        <f>SUM(G180,G188:G194)</f>
        <v>3</v>
      </c>
      <c r="H178" s="49"/>
    </row>
    <row r="179" spans="1:8" s="14" customFormat="1" ht="14.45" customHeight="1" x14ac:dyDescent="0.2">
      <c r="A179" s="47"/>
      <c r="B179" s="27"/>
      <c r="C179" s="5"/>
      <c r="D179" s="24"/>
      <c r="E179" s="57"/>
      <c r="F179" s="24"/>
      <c r="G179" s="26"/>
      <c r="H179" s="49"/>
    </row>
    <row r="180" spans="1:8" s="14" customFormat="1" ht="14.45" customHeight="1" x14ac:dyDescent="0.2">
      <c r="A180" s="32" t="s">
        <v>17</v>
      </c>
      <c r="B180" s="27">
        <f>SUM(D180:G180)</f>
        <v>23</v>
      </c>
      <c r="C180" s="5">
        <f>B180/$B$8*100</f>
        <v>0.2480854276777047</v>
      </c>
      <c r="D180" s="24">
        <f>SUM(D182:D186)</f>
        <v>11</v>
      </c>
      <c r="E180" s="24">
        <f>SUM(E182:E186)</f>
        <v>0</v>
      </c>
      <c r="F180" s="24">
        <f>SUM(F182:F186)</f>
        <v>12</v>
      </c>
      <c r="G180" s="26">
        <f>SUM(G182:G186)</f>
        <v>0</v>
      </c>
      <c r="H180" s="49"/>
    </row>
    <row r="181" spans="1:8" s="14" customFormat="1" ht="14.45" customHeight="1" x14ac:dyDescent="0.2">
      <c r="A181" s="43"/>
      <c r="B181" s="27"/>
      <c r="C181" s="5"/>
      <c r="D181" s="24"/>
      <c r="E181" s="57"/>
      <c r="F181" s="24"/>
      <c r="G181" s="26"/>
      <c r="H181" s="49"/>
    </row>
    <row r="182" spans="1:8" s="14" customFormat="1" ht="14.45" customHeight="1" x14ac:dyDescent="0.2">
      <c r="A182" s="31" t="s">
        <v>19</v>
      </c>
      <c r="B182" s="24">
        <f>SUM(D182:G182)</f>
        <v>1</v>
      </c>
      <c r="C182" s="5">
        <f>B182/$B$8*100</f>
        <v>1.0786322942508898E-2</v>
      </c>
      <c r="D182" s="22">
        <v>1</v>
      </c>
      <c r="E182" s="68">
        <v>0</v>
      </c>
      <c r="F182" s="22">
        <v>0</v>
      </c>
      <c r="G182" s="33">
        <v>0</v>
      </c>
      <c r="H182" s="49"/>
    </row>
    <row r="183" spans="1:8" s="14" customFormat="1" ht="14.45" customHeight="1" x14ac:dyDescent="0.2">
      <c r="A183" s="31" t="s">
        <v>20</v>
      </c>
      <c r="B183" s="24">
        <f>SUM(D183:G183)</f>
        <v>2</v>
      </c>
      <c r="C183" s="5">
        <f>B183/$B$8*100</f>
        <v>2.1572645885017797E-2</v>
      </c>
      <c r="D183" s="58">
        <v>1</v>
      </c>
      <c r="E183" s="68">
        <v>0</v>
      </c>
      <c r="F183" s="22">
        <v>1</v>
      </c>
      <c r="G183" s="33">
        <v>0</v>
      </c>
      <c r="H183" s="49"/>
    </row>
    <row r="184" spans="1:8" s="15" customFormat="1" ht="14.45" customHeight="1" x14ac:dyDescent="0.25">
      <c r="A184" s="31" t="s">
        <v>21</v>
      </c>
      <c r="B184" s="24">
        <f>SUM(D184:G184)</f>
        <v>4</v>
      </c>
      <c r="C184" s="5">
        <f>B184/$B$8*100</f>
        <v>4.3145291770035593E-2</v>
      </c>
      <c r="D184" s="58">
        <v>2</v>
      </c>
      <c r="E184" s="68">
        <v>0</v>
      </c>
      <c r="F184" s="58">
        <v>2</v>
      </c>
      <c r="G184" s="59">
        <v>0</v>
      </c>
      <c r="H184" s="13"/>
    </row>
    <row r="185" spans="1:8" s="15" customFormat="1" ht="14.45" customHeight="1" x14ac:dyDescent="0.25">
      <c r="A185" s="31" t="s">
        <v>23</v>
      </c>
      <c r="B185" s="24">
        <f>SUM(D185:G185)</f>
        <v>9</v>
      </c>
      <c r="C185" s="5">
        <f>B185/$B$8*100</f>
        <v>9.7076906482580091E-2</v>
      </c>
      <c r="D185" s="58">
        <v>3</v>
      </c>
      <c r="E185" s="58">
        <v>0</v>
      </c>
      <c r="F185" s="58">
        <v>6</v>
      </c>
      <c r="G185" s="59">
        <v>0</v>
      </c>
      <c r="H185" s="13"/>
    </row>
    <row r="186" spans="1:8" s="4" customFormat="1" ht="14.45" customHeight="1" x14ac:dyDescent="0.2">
      <c r="A186" s="93" t="s">
        <v>22</v>
      </c>
      <c r="B186" s="24">
        <f>SUM(D186:G186)</f>
        <v>7</v>
      </c>
      <c r="C186" s="5">
        <f>B186/$B$8*100</f>
        <v>7.5504260597562295E-2</v>
      </c>
      <c r="D186" s="58">
        <v>4</v>
      </c>
      <c r="E186" s="58">
        <v>0</v>
      </c>
      <c r="F186" s="58">
        <v>3</v>
      </c>
      <c r="G186" s="59">
        <v>0</v>
      </c>
      <c r="H186" s="3"/>
    </row>
    <row r="187" spans="1:8" ht="14.45" customHeight="1" x14ac:dyDescent="0.2">
      <c r="A187" s="2"/>
      <c r="B187" s="38"/>
      <c r="C187" s="39"/>
      <c r="D187" s="38"/>
      <c r="E187" s="66"/>
      <c r="F187" s="38"/>
      <c r="G187" s="40"/>
    </row>
    <row r="188" spans="1:8" ht="14.45" customHeight="1" x14ac:dyDescent="0.2">
      <c r="A188" s="32" t="s">
        <v>24</v>
      </c>
      <c r="B188" s="24">
        <f t="shared" ref="B188:B194" si="15">SUM(D188:G188)</f>
        <v>35</v>
      </c>
      <c r="C188" s="5">
        <f t="shared" ref="C188:C194" si="16">B188/$B$8*100</f>
        <v>0.37752130298781145</v>
      </c>
      <c r="D188" s="58">
        <v>14</v>
      </c>
      <c r="E188" s="56">
        <v>1</v>
      </c>
      <c r="F188" s="58">
        <v>20</v>
      </c>
      <c r="G188" s="59">
        <v>0</v>
      </c>
    </row>
    <row r="189" spans="1:8" ht="14.45" customHeight="1" x14ac:dyDescent="0.2">
      <c r="A189" s="32" t="s">
        <v>25</v>
      </c>
      <c r="B189" s="24">
        <f t="shared" si="15"/>
        <v>54</v>
      </c>
      <c r="C189" s="5">
        <f t="shared" si="16"/>
        <v>0.58246143889548052</v>
      </c>
      <c r="D189" s="58">
        <v>11</v>
      </c>
      <c r="E189" s="56">
        <v>4</v>
      </c>
      <c r="F189" s="58">
        <v>39</v>
      </c>
      <c r="G189" s="59">
        <v>0</v>
      </c>
    </row>
    <row r="190" spans="1:8" ht="14.45" customHeight="1" x14ac:dyDescent="0.2">
      <c r="A190" s="32" t="s">
        <v>26</v>
      </c>
      <c r="B190" s="24">
        <f t="shared" si="15"/>
        <v>42</v>
      </c>
      <c r="C190" s="5">
        <f t="shared" si="16"/>
        <v>0.45302556358537371</v>
      </c>
      <c r="D190" s="58">
        <v>8</v>
      </c>
      <c r="E190" s="56">
        <v>4</v>
      </c>
      <c r="F190" s="58">
        <v>28</v>
      </c>
      <c r="G190" s="59">
        <v>2</v>
      </c>
    </row>
    <row r="191" spans="1:8" ht="14.45" customHeight="1" x14ac:dyDescent="0.2">
      <c r="A191" s="32" t="s">
        <v>27</v>
      </c>
      <c r="B191" s="24">
        <f t="shared" si="15"/>
        <v>16</v>
      </c>
      <c r="C191" s="5">
        <f t="shared" si="16"/>
        <v>0.17258116708014237</v>
      </c>
      <c r="D191" s="58">
        <v>2</v>
      </c>
      <c r="E191" s="56">
        <v>1</v>
      </c>
      <c r="F191" s="58">
        <v>13</v>
      </c>
      <c r="G191" s="59">
        <v>0</v>
      </c>
    </row>
    <row r="192" spans="1:8" ht="14.45" customHeight="1" x14ac:dyDescent="0.2">
      <c r="A192" s="32" t="s">
        <v>28</v>
      </c>
      <c r="B192" s="24">
        <f t="shared" si="15"/>
        <v>8</v>
      </c>
      <c r="C192" s="5">
        <f t="shared" si="16"/>
        <v>8.6290583540071186E-2</v>
      </c>
      <c r="D192" s="58">
        <v>1</v>
      </c>
      <c r="E192" s="56">
        <v>1</v>
      </c>
      <c r="F192" s="58">
        <v>6</v>
      </c>
      <c r="G192" s="59">
        <v>0</v>
      </c>
    </row>
    <row r="193" spans="1:8" ht="14.45" customHeight="1" x14ac:dyDescent="0.2">
      <c r="A193" s="32" t="s">
        <v>29</v>
      </c>
      <c r="B193" s="24">
        <f t="shared" si="15"/>
        <v>1</v>
      </c>
      <c r="C193" s="5">
        <f t="shared" si="16"/>
        <v>1.0786322942508898E-2</v>
      </c>
      <c r="D193" s="58">
        <v>0</v>
      </c>
      <c r="E193" s="58">
        <v>0</v>
      </c>
      <c r="F193" s="58">
        <v>0</v>
      </c>
      <c r="G193" s="59">
        <v>1</v>
      </c>
    </row>
    <row r="194" spans="1:8" s="14" customFormat="1" ht="14.45" customHeight="1" x14ac:dyDescent="0.2">
      <c r="A194" s="32" t="s">
        <v>31</v>
      </c>
      <c r="B194" s="24">
        <f t="shared" si="15"/>
        <v>1</v>
      </c>
      <c r="C194" s="5">
        <f t="shared" si="16"/>
        <v>1.0786322942508898E-2</v>
      </c>
      <c r="D194" s="58">
        <v>0</v>
      </c>
      <c r="E194" s="58">
        <v>0</v>
      </c>
      <c r="F194" s="58">
        <v>1</v>
      </c>
      <c r="G194" s="59">
        <v>0</v>
      </c>
      <c r="H194" s="49"/>
    </row>
    <row r="195" spans="1:8" s="14" customFormat="1" ht="14.45" customHeight="1" x14ac:dyDescent="0.2">
      <c r="A195" s="32"/>
      <c r="B195" s="24"/>
      <c r="C195" s="5"/>
      <c r="D195" s="58"/>
      <c r="E195" s="58"/>
      <c r="F195" s="58"/>
      <c r="G195" s="59"/>
      <c r="H195" s="49"/>
    </row>
    <row r="196" spans="1:8" s="15" customFormat="1" ht="14.45" customHeight="1" x14ac:dyDescent="0.25">
      <c r="A196" s="51" t="s">
        <v>39</v>
      </c>
      <c r="B196" s="27">
        <f>SUM(D196:G196)</f>
        <v>3787</v>
      </c>
      <c r="C196" s="5">
        <f>B196/$B$8*100</f>
        <v>40.8478049832812</v>
      </c>
      <c r="D196" s="24">
        <f>SUM(D198,D202,D210:D217)</f>
        <v>985</v>
      </c>
      <c r="E196" s="57">
        <f>SUM(E198,E202,E210:E217)</f>
        <v>477</v>
      </c>
      <c r="F196" s="24">
        <f>SUM(F198,F202,F210:F217)</f>
        <v>2315</v>
      </c>
      <c r="G196" s="26">
        <f>SUM(G198,G202,G210:G217)</f>
        <v>10</v>
      </c>
      <c r="H196" s="13"/>
    </row>
    <row r="197" spans="1:8" s="15" customFormat="1" ht="14.45" customHeight="1" x14ac:dyDescent="0.25">
      <c r="A197" s="47"/>
      <c r="B197" s="27"/>
      <c r="C197" s="5"/>
      <c r="D197" s="24"/>
      <c r="E197" s="57"/>
      <c r="F197" s="24"/>
      <c r="G197" s="26"/>
      <c r="H197" s="13"/>
    </row>
    <row r="198" spans="1:8" s="4" customFormat="1" ht="14.45" customHeight="1" x14ac:dyDescent="0.2">
      <c r="A198" s="30" t="s">
        <v>14</v>
      </c>
      <c r="B198" s="27">
        <f>SUM(D198:G198)</f>
        <v>12</v>
      </c>
      <c r="C198" s="5">
        <f>B198/$B$8*100</f>
        <v>0.12943587531010678</v>
      </c>
      <c r="D198" s="24">
        <f>D200</f>
        <v>11</v>
      </c>
      <c r="E198" s="57">
        <f>E200</f>
        <v>0</v>
      </c>
      <c r="F198" s="24">
        <f>F200</f>
        <v>1</v>
      </c>
      <c r="G198" s="26">
        <f>G200</f>
        <v>0</v>
      </c>
      <c r="H198" s="3"/>
    </row>
    <row r="199" spans="1:8" s="4" customFormat="1" ht="14.45" customHeight="1" x14ac:dyDescent="0.2">
      <c r="A199" s="30"/>
      <c r="B199" s="27"/>
      <c r="C199" s="5"/>
      <c r="D199" s="24"/>
      <c r="E199" s="57"/>
      <c r="F199" s="26"/>
      <c r="G199" s="26"/>
      <c r="H199" s="3"/>
    </row>
    <row r="200" spans="1:8" s="4" customFormat="1" ht="14.45" customHeight="1" x14ac:dyDescent="0.2">
      <c r="A200" s="31" t="s">
        <v>16</v>
      </c>
      <c r="B200" s="27">
        <f>SUM(D200:G200)</f>
        <v>12</v>
      </c>
      <c r="C200" s="5">
        <f>B200/$B$8*100</f>
        <v>0.12943587531010678</v>
      </c>
      <c r="D200" s="58">
        <v>11</v>
      </c>
      <c r="E200" s="68">
        <v>0</v>
      </c>
      <c r="F200" s="59">
        <v>1</v>
      </c>
      <c r="G200" s="59">
        <v>0</v>
      </c>
      <c r="H200" s="3"/>
    </row>
    <row r="201" spans="1:8" s="4" customFormat="1" ht="14.45" customHeight="1" x14ac:dyDescent="0.2">
      <c r="A201" s="31"/>
      <c r="B201" s="24"/>
      <c r="C201" s="5"/>
      <c r="D201" s="58"/>
      <c r="E201" s="56"/>
      <c r="F201" s="59"/>
      <c r="G201" s="59"/>
      <c r="H201" s="3"/>
    </row>
    <row r="202" spans="1:8" ht="14.45" customHeight="1" x14ac:dyDescent="0.2">
      <c r="A202" s="32" t="s">
        <v>17</v>
      </c>
      <c r="B202" s="27">
        <f>SUM(D202:G202)</f>
        <v>378</v>
      </c>
      <c r="C202" s="5">
        <f>B202/$B$8*100</f>
        <v>4.0772300722683639</v>
      </c>
      <c r="D202" s="24">
        <f>SUM(D204:D208)</f>
        <v>186</v>
      </c>
      <c r="E202" s="57">
        <f>SUM(E204:E208)</f>
        <v>5</v>
      </c>
      <c r="F202" s="24">
        <f>SUM(F204:F208)</f>
        <v>187</v>
      </c>
      <c r="G202" s="26">
        <f>SUM(G204:G208)</f>
        <v>0</v>
      </c>
    </row>
    <row r="203" spans="1:8" ht="14.45" customHeight="1" x14ac:dyDescent="0.2">
      <c r="A203" s="43"/>
      <c r="B203" s="27"/>
      <c r="C203" s="5"/>
      <c r="D203" s="24"/>
      <c r="E203" s="57"/>
      <c r="F203" s="24"/>
      <c r="G203" s="26"/>
    </row>
    <row r="204" spans="1:8" ht="14.45" customHeight="1" x14ac:dyDescent="0.2">
      <c r="A204" s="31" t="s">
        <v>19</v>
      </c>
      <c r="B204" s="27">
        <f>SUM(D204:G204)</f>
        <v>23</v>
      </c>
      <c r="C204" s="5">
        <f>B204/$B$8*100</f>
        <v>0.2480854276777047</v>
      </c>
      <c r="D204" s="58">
        <v>17</v>
      </c>
      <c r="E204" s="68">
        <v>0</v>
      </c>
      <c r="F204" s="58">
        <v>6</v>
      </c>
      <c r="G204" s="59">
        <v>0</v>
      </c>
    </row>
    <row r="205" spans="1:8" ht="14.45" customHeight="1" x14ac:dyDescent="0.2">
      <c r="A205" s="31" t="s">
        <v>20</v>
      </c>
      <c r="B205" s="27">
        <f>SUM(D205:G205)</f>
        <v>41</v>
      </c>
      <c r="C205" s="5">
        <f>B205/$B$8*100</f>
        <v>0.44223924064286485</v>
      </c>
      <c r="D205" s="58">
        <v>32</v>
      </c>
      <c r="E205" s="68">
        <v>0</v>
      </c>
      <c r="F205" s="58">
        <v>9</v>
      </c>
      <c r="G205" s="59">
        <v>0</v>
      </c>
    </row>
    <row r="206" spans="1:8" ht="14.45" customHeight="1" x14ac:dyDescent="0.2">
      <c r="A206" s="31" t="s">
        <v>21</v>
      </c>
      <c r="B206" s="27">
        <f>SUM(D206:G206)</f>
        <v>70</v>
      </c>
      <c r="C206" s="5">
        <f>B206/$B$8*100</f>
        <v>0.75504260597562289</v>
      </c>
      <c r="D206" s="58">
        <v>48</v>
      </c>
      <c r="E206" s="68">
        <v>0</v>
      </c>
      <c r="F206" s="58">
        <v>22</v>
      </c>
      <c r="G206" s="59">
        <v>0</v>
      </c>
    </row>
    <row r="207" spans="1:8" ht="14.45" customHeight="1" x14ac:dyDescent="0.2">
      <c r="A207" s="31" t="s">
        <v>23</v>
      </c>
      <c r="B207" s="27">
        <f>SUM(D207:G207)</f>
        <v>100</v>
      </c>
      <c r="C207" s="5">
        <f>B207/$B$8*100</f>
        <v>1.0786322942508899</v>
      </c>
      <c r="D207" s="58">
        <v>46</v>
      </c>
      <c r="E207" s="56">
        <v>2</v>
      </c>
      <c r="F207" s="58">
        <v>52</v>
      </c>
      <c r="G207" s="59">
        <v>0</v>
      </c>
    </row>
    <row r="208" spans="1:8" ht="14.45" customHeight="1" x14ac:dyDescent="0.2">
      <c r="A208" s="31" t="s">
        <v>22</v>
      </c>
      <c r="B208" s="27">
        <f>SUM(D208:G208)</f>
        <v>144</v>
      </c>
      <c r="C208" s="5">
        <f>B208/$B$8*100</f>
        <v>1.5532305037212815</v>
      </c>
      <c r="D208" s="58">
        <v>43</v>
      </c>
      <c r="E208" s="56">
        <v>3</v>
      </c>
      <c r="F208" s="58">
        <v>98</v>
      </c>
      <c r="G208" s="59">
        <v>0</v>
      </c>
    </row>
    <row r="209" spans="1:8" ht="14.45" customHeight="1" x14ac:dyDescent="0.2">
      <c r="A209" s="2"/>
      <c r="B209" s="55"/>
      <c r="C209" s="39"/>
      <c r="D209" s="38"/>
      <c r="E209" s="66"/>
      <c r="F209" s="38"/>
      <c r="G209" s="40"/>
    </row>
    <row r="210" spans="1:8" s="15" customFormat="1" ht="14.45" customHeight="1" x14ac:dyDescent="0.25">
      <c r="A210" s="32" t="s">
        <v>24</v>
      </c>
      <c r="B210" s="27">
        <f t="shared" ref="B210:B217" si="17">SUM(D210:G210)</f>
        <v>946</v>
      </c>
      <c r="C210" s="5">
        <f t="shared" ref="C210:C217" si="18">B210/$B$8*100</f>
        <v>10.203861503613417</v>
      </c>
      <c r="D210" s="58">
        <v>297</v>
      </c>
      <c r="E210" s="56">
        <v>49</v>
      </c>
      <c r="F210" s="58">
        <v>598</v>
      </c>
      <c r="G210" s="59">
        <v>2</v>
      </c>
      <c r="H210" s="13"/>
    </row>
    <row r="211" spans="1:8" s="15" customFormat="1" ht="14.45" customHeight="1" x14ac:dyDescent="0.25">
      <c r="A211" s="32" t="s">
        <v>25</v>
      </c>
      <c r="B211" s="27">
        <f t="shared" si="17"/>
        <v>947</v>
      </c>
      <c r="C211" s="5">
        <f t="shared" si="18"/>
        <v>10.214647826555927</v>
      </c>
      <c r="D211" s="58">
        <v>237</v>
      </c>
      <c r="E211" s="56">
        <v>111</v>
      </c>
      <c r="F211" s="58">
        <v>598</v>
      </c>
      <c r="G211" s="59">
        <v>1</v>
      </c>
      <c r="H211" s="13"/>
    </row>
    <row r="212" spans="1:8" s="15" customFormat="1" ht="14.45" customHeight="1" x14ac:dyDescent="0.25">
      <c r="A212" s="32" t="s">
        <v>26</v>
      </c>
      <c r="B212" s="27">
        <f t="shared" si="17"/>
        <v>753</v>
      </c>
      <c r="C212" s="5">
        <f t="shared" si="18"/>
        <v>8.1221011757092008</v>
      </c>
      <c r="D212" s="58">
        <v>146</v>
      </c>
      <c r="E212" s="56">
        <v>129</v>
      </c>
      <c r="F212" s="58">
        <v>476</v>
      </c>
      <c r="G212" s="59">
        <v>2</v>
      </c>
      <c r="H212" s="13"/>
    </row>
    <row r="213" spans="1:8" s="15" customFormat="1" ht="14.45" customHeight="1" x14ac:dyDescent="0.25">
      <c r="A213" s="32" t="s">
        <v>27</v>
      </c>
      <c r="B213" s="27">
        <f t="shared" si="17"/>
        <v>513</v>
      </c>
      <c r="C213" s="5">
        <f t="shared" si="18"/>
        <v>5.5333836695070655</v>
      </c>
      <c r="D213" s="58">
        <v>71</v>
      </c>
      <c r="E213" s="56">
        <v>119</v>
      </c>
      <c r="F213" s="58">
        <v>320</v>
      </c>
      <c r="G213" s="59">
        <v>3</v>
      </c>
      <c r="H213" s="13"/>
    </row>
    <row r="214" spans="1:8" s="15" customFormat="1" ht="14.45" customHeight="1" x14ac:dyDescent="0.25">
      <c r="A214" s="32" t="s">
        <v>28</v>
      </c>
      <c r="B214" s="27">
        <f t="shared" si="17"/>
        <v>209</v>
      </c>
      <c r="C214" s="5">
        <f t="shared" si="18"/>
        <v>2.2543414949843599</v>
      </c>
      <c r="D214" s="58">
        <v>34</v>
      </c>
      <c r="E214" s="56">
        <v>56</v>
      </c>
      <c r="F214" s="58">
        <v>117</v>
      </c>
      <c r="G214" s="59">
        <v>2</v>
      </c>
      <c r="H214" s="13"/>
    </row>
    <row r="215" spans="1:8" s="4" customFormat="1" ht="14.45" customHeight="1" x14ac:dyDescent="0.2">
      <c r="A215" s="32" t="s">
        <v>29</v>
      </c>
      <c r="B215" s="27">
        <f t="shared" si="17"/>
        <v>23</v>
      </c>
      <c r="C215" s="5">
        <f t="shared" si="18"/>
        <v>0.2480854276777047</v>
      </c>
      <c r="D215" s="58">
        <v>2</v>
      </c>
      <c r="E215" s="56">
        <v>8</v>
      </c>
      <c r="F215" s="58">
        <v>13</v>
      </c>
      <c r="G215" s="59">
        <v>0</v>
      </c>
      <c r="H215" s="3"/>
    </row>
    <row r="216" spans="1:8" s="4" customFormat="1" ht="14.45" customHeight="1" x14ac:dyDescent="0.2">
      <c r="A216" s="32" t="s">
        <v>30</v>
      </c>
      <c r="B216" s="27">
        <f t="shared" si="17"/>
        <v>1</v>
      </c>
      <c r="C216" s="5">
        <f t="shared" si="18"/>
        <v>1.0786322942508898E-2</v>
      </c>
      <c r="D216" s="58">
        <v>0</v>
      </c>
      <c r="E216" s="58">
        <v>0</v>
      </c>
      <c r="F216" s="58">
        <v>1</v>
      </c>
      <c r="G216" s="59">
        <v>0</v>
      </c>
      <c r="H216" s="3"/>
    </row>
    <row r="217" spans="1:8" s="4" customFormat="1" ht="14.45" customHeight="1" x14ac:dyDescent="0.2">
      <c r="A217" s="32" t="s">
        <v>31</v>
      </c>
      <c r="B217" s="27">
        <f t="shared" si="17"/>
        <v>5</v>
      </c>
      <c r="C217" s="5">
        <f t="shared" si="18"/>
        <v>5.3931614712544491E-2</v>
      </c>
      <c r="D217" s="58">
        <v>1</v>
      </c>
      <c r="E217" s="58">
        <v>0</v>
      </c>
      <c r="F217" s="58">
        <v>4</v>
      </c>
      <c r="G217" s="59">
        <v>0</v>
      </c>
      <c r="H217" s="3"/>
    </row>
    <row r="218" spans="1:8" ht="15" customHeight="1" x14ac:dyDescent="0.2">
      <c r="A218" s="82"/>
      <c r="B218" s="27"/>
      <c r="C218" s="5"/>
      <c r="D218" s="58"/>
      <c r="E218" s="68"/>
      <c r="F218" s="58"/>
      <c r="G218" s="60"/>
    </row>
    <row r="219" spans="1:8" s="15" customFormat="1" ht="15" customHeight="1" x14ac:dyDescent="0.25">
      <c r="A219" s="51" t="s">
        <v>51</v>
      </c>
      <c r="B219" s="27">
        <f t="shared" ref="B219:B248" si="19">SUM(D219:G219)</f>
        <v>1540</v>
      </c>
      <c r="C219" s="5">
        <f>B219/$B$8*100</f>
        <v>16.610937331463703</v>
      </c>
      <c r="D219" s="24">
        <f>SUM(D221,D234,D242:D248)</f>
        <v>396</v>
      </c>
      <c r="E219" s="57">
        <f>SUM(E221,E234,E242:E248)</f>
        <v>228</v>
      </c>
      <c r="F219" s="24">
        <f>SUM(F221,F234,F242:F248)</f>
        <v>913</v>
      </c>
      <c r="G219" s="26">
        <f>SUM(G221,G234,G242:G248)</f>
        <v>3</v>
      </c>
      <c r="H219" s="13"/>
    </row>
    <row r="220" spans="1:8" s="15" customFormat="1" ht="15" customHeight="1" x14ac:dyDescent="0.25">
      <c r="A220" s="46"/>
      <c r="B220" s="27"/>
      <c r="C220" s="5"/>
      <c r="D220" s="24"/>
      <c r="E220" s="57"/>
      <c r="F220" s="24"/>
      <c r="G220" s="26"/>
      <c r="H220" s="13"/>
    </row>
    <row r="221" spans="1:8" s="15" customFormat="1" ht="15" customHeight="1" x14ac:dyDescent="0.25">
      <c r="A221" s="30" t="s">
        <v>14</v>
      </c>
      <c r="B221" s="27">
        <f t="shared" si="19"/>
        <v>3</v>
      </c>
      <c r="C221" s="5">
        <f>B221/$B$8*100</f>
        <v>3.2358968827526695E-2</v>
      </c>
      <c r="D221" s="24">
        <f>D223</f>
        <v>3</v>
      </c>
      <c r="E221" s="57">
        <f t="shared" ref="E221:G221" si="20">E223</f>
        <v>0</v>
      </c>
      <c r="F221" s="24">
        <f t="shared" si="20"/>
        <v>0</v>
      </c>
      <c r="G221" s="26">
        <f t="shared" si="20"/>
        <v>0</v>
      </c>
      <c r="H221" s="13"/>
    </row>
    <row r="222" spans="1:8" s="15" customFormat="1" ht="15" customHeight="1" x14ac:dyDescent="0.25">
      <c r="A222" s="30"/>
      <c r="B222" s="27"/>
      <c r="C222" s="5"/>
      <c r="D222" s="24"/>
      <c r="E222" s="57"/>
      <c r="F222" s="24"/>
      <c r="G222" s="26"/>
      <c r="H222" s="13"/>
    </row>
    <row r="223" spans="1:8" s="15" customFormat="1" ht="15" customHeight="1" x14ac:dyDescent="0.25">
      <c r="A223" s="31" t="s">
        <v>16</v>
      </c>
      <c r="B223" s="27">
        <f t="shared" si="19"/>
        <v>3</v>
      </c>
      <c r="C223" s="5">
        <f>B223/$B$8*100</f>
        <v>3.2358968827526695E-2</v>
      </c>
      <c r="D223" s="58">
        <v>3</v>
      </c>
      <c r="E223" s="68">
        <v>0</v>
      </c>
      <c r="F223" s="58">
        <v>0</v>
      </c>
      <c r="G223" s="59">
        <v>0</v>
      </c>
      <c r="H223" s="13"/>
    </row>
    <row r="224" spans="1:8" s="15" customFormat="1" ht="15" customHeight="1" x14ac:dyDescent="0.25">
      <c r="A224" s="93"/>
      <c r="B224" s="41"/>
      <c r="C224" s="105"/>
      <c r="D224" s="60"/>
      <c r="E224" s="107"/>
      <c r="F224" s="60"/>
      <c r="G224" s="60"/>
      <c r="H224" s="13"/>
    </row>
    <row r="225" spans="1:8" ht="15" customHeight="1" x14ac:dyDescent="0.2">
      <c r="A225" s="109" t="s">
        <v>45</v>
      </c>
      <c r="B225" s="109"/>
      <c r="C225" s="109"/>
      <c r="D225" s="109"/>
      <c r="E225" s="109"/>
      <c r="F225" s="109"/>
      <c r="G225" s="109"/>
    </row>
    <row r="226" spans="1:8" ht="15" customHeight="1" x14ac:dyDescent="0.2">
      <c r="A226" s="110" t="s">
        <v>46</v>
      </c>
      <c r="B226" s="110"/>
      <c r="C226" s="110"/>
      <c r="D226" s="110"/>
      <c r="E226" s="110"/>
      <c r="F226" s="110"/>
      <c r="G226" s="110"/>
    </row>
    <row r="227" spans="1:8" ht="12.6" customHeight="1" x14ac:dyDescent="0.25">
      <c r="A227" s="10"/>
      <c r="B227" s="11"/>
      <c r="C227" s="12"/>
      <c r="D227" s="11"/>
      <c r="E227" s="11"/>
      <c r="F227" s="11"/>
      <c r="G227" s="11"/>
    </row>
    <row r="228" spans="1:8" ht="24.95" customHeight="1" x14ac:dyDescent="0.2">
      <c r="A228" s="111" t="s">
        <v>44</v>
      </c>
      <c r="B228" s="114" t="s">
        <v>0</v>
      </c>
      <c r="C228" s="115"/>
      <c r="D228" s="115"/>
      <c r="E228" s="115"/>
      <c r="F228" s="115"/>
      <c r="G228" s="115"/>
    </row>
    <row r="229" spans="1:8" ht="24.95" customHeight="1" x14ac:dyDescent="0.2">
      <c r="A229" s="112"/>
      <c r="B229" s="116" t="s">
        <v>1</v>
      </c>
      <c r="C229" s="118" t="s">
        <v>9</v>
      </c>
      <c r="D229" s="114" t="s">
        <v>8</v>
      </c>
      <c r="E229" s="115"/>
      <c r="F229" s="115"/>
      <c r="G229" s="115"/>
    </row>
    <row r="230" spans="1:8" ht="24.95" customHeight="1" x14ac:dyDescent="0.2">
      <c r="A230" s="113"/>
      <c r="B230" s="117"/>
      <c r="C230" s="119"/>
      <c r="D230" s="28" t="s">
        <v>5</v>
      </c>
      <c r="E230" s="28" t="s">
        <v>3</v>
      </c>
      <c r="F230" s="28" t="s">
        <v>2</v>
      </c>
      <c r="G230" s="29" t="s">
        <v>10</v>
      </c>
    </row>
    <row r="231" spans="1:8" s="4" customFormat="1" ht="14.45" customHeight="1" x14ac:dyDescent="0.2">
      <c r="A231" s="75"/>
      <c r="B231" s="76"/>
      <c r="C231" s="76"/>
      <c r="D231" s="76"/>
      <c r="E231" s="76"/>
      <c r="F231" s="76"/>
      <c r="H231" s="3"/>
    </row>
    <row r="232" spans="1:8" s="4" customFormat="1" ht="14.45" customHeight="1" x14ac:dyDescent="0.2">
      <c r="A232" s="2" t="s">
        <v>52</v>
      </c>
      <c r="B232" s="76"/>
      <c r="C232" s="76"/>
      <c r="D232" s="76"/>
      <c r="E232" s="76"/>
      <c r="F232" s="76"/>
      <c r="H232" s="3"/>
    </row>
    <row r="233" spans="1:8" s="4" customFormat="1" ht="14.45" customHeight="1" x14ac:dyDescent="0.2">
      <c r="A233" s="3"/>
      <c r="B233" s="76"/>
      <c r="C233" s="76"/>
      <c r="D233" s="76"/>
      <c r="E233" s="76"/>
      <c r="F233" s="76"/>
      <c r="H233" s="3"/>
    </row>
    <row r="234" spans="1:8" s="15" customFormat="1" ht="15" customHeight="1" x14ac:dyDescent="0.25">
      <c r="A234" s="32" t="s">
        <v>17</v>
      </c>
      <c r="B234" s="27">
        <f t="shared" si="19"/>
        <v>192</v>
      </c>
      <c r="C234" s="5">
        <f>B234/$B$8*100</f>
        <v>2.0709740049617085</v>
      </c>
      <c r="D234" s="24">
        <f>SUM(D236:D240)</f>
        <v>102</v>
      </c>
      <c r="E234" s="57">
        <f>SUM(E236:E240)</f>
        <v>2</v>
      </c>
      <c r="F234" s="24">
        <f>SUM(F236:F240)</f>
        <v>88</v>
      </c>
      <c r="G234" s="26">
        <f>SUM(G236:G240)</f>
        <v>0</v>
      </c>
      <c r="H234" s="13"/>
    </row>
    <row r="235" spans="1:8" s="15" customFormat="1" ht="15" customHeight="1" x14ac:dyDescent="0.25">
      <c r="A235" s="43"/>
      <c r="B235" s="27"/>
      <c r="C235" s="5"/>
      <c r="D235" s="24"/>
      <c r="E235" s="57"/>
      <c r="F235" s="24"/>
      <c r="G235" s="26"/>
      <c r="H235" s="13"/>
    </row>
    <row r="236" spans="1:8" s="15" customFormat="1" ht="15" customHeight="1" x14ac:dyDescent="0.25">
      <c r="A236" s="31" t="s">
        <v>19</v>
      </c>
      <c r="B236" s="27">
        <f t="shared" si="19"/>
        <v>16</v>
      </c>
      <c r="C236" s="5">
        <f>B236/$B$8*100</f>
        <v>0.17258116708014237</v>
      </c>
      <c r="D236" s="58">
        <v>11</v>
      </c>
      <c r="E236" s="68">
        <v>0</v>
      </c>
      <c r="F236" s="58">
        <v>5</v>
      </c>
      <c r="G236" s="59">
        <v>0</v>
      </c>
      <c r="H236" s="13"/>
    </row>
    <row r="237" spans="1:8" s="15" customFormat="1" ht="15" customHeight="1" x14ac:dyDescent="0.25">
      <c r="A237" s="31" t="s">
        <v>20</v>
      </c>
      <c r="B237" s="27">
        <f t="shared" si="19"/>
        <v>21</v>
      </c>
      <c r="C237" s="5">
        <f>B237/$B$8*100</f>
        <v>0.22651278179268686</v>
      </c>
      <c r="D237" s="58">
        <v>17</v>
      </c>
      <c r="E237" s="68">
        <v>0</v>
      </c>
      <c r="F237" s="58">
        <v>4</v>
      </c>
      <c r="G237" s="59">
        <v>0</v>
      </c>
      <c r="H237" s="13"/>
    </row>
    <row r="238" spans="1:8" s="15" customFormat="1" ht="15" customHeight="1" x14ac:dyDescent="0.25">
      <c r="A238" s="31" t="s">
        <v>21</v>
      </c>
      <c r="B238" s="27">
        <f t="shared" si="19"/>
        <v>28</v>
      </c>
      <c r="C238" s="5">
        <f>B238/$B$8*100</f>
        <v>0.30201704239024918</v>
      </c>
      <c r="D238" s="58">
        <v>17</v>
      </c>
      <c r="E238" s="68">
        <v>0</v>
      </c>
      <c r="F238" s="58">
        <v>11</v>
      </c>
      <c r="G238" s="59">
        <v>0</v>
      </c>
      <c r="H238" s="13"/>
    </row>
    <row r="239" spans="1:8" s="15" customFormat="1" ht="15" customHeight="1" x14ac:dyDescent="0.25">
      <c r="A239" s="31" t="s">
        <v>23</v>
      </c>
      <c r="B239" s="27">
        <f t="shared" si="19"/>
        <v>63</v>
      </c>
      <c r="C239" s="5">
        <f>B239/$B$8*100</f>
        <v>0.67953834537806068</v>
      </c>
      <c r="D239" s="58">
        <v>34</v>
      </c>
      <c r="E239" s="56">
        <v>1</v>
      </c>
      <c r="F239" s="58">
        <v>28</v>
      </c>
      <c r="G239" s="59">
        <v>0</v>
      </c>
      <c r="H239" s="13"/>
    </row>
    <row r="240" spans="1:8" s="15" customFormat="1" ht="15" customHeight="1" x14ac:dyDescent="0.25">
      <c r="A240" s="31" t="s">
        <v>22</v>
      </c>
      <c r="B240" s="27">
        <f t="shared" si="19"/>
        <v>64</v>
      </c>
      <c r="C240" s="5">
        <f>B240/$B$8*100</f>
        <v>0.69032466832056949</v>
      </c>
      <c r="D240" s="58">
        <v>23</v>
      </c>
      <c r="E240" s="56">
        <v>1</v>
      </c>
      <c r="F240" s="58">
        <v>40</v>
      </c>
      <c r="G240" s="59">
        <v>0</v>
      </c>
      <c r="H240" s="13"/>
    </row>
    <row r="241" spans="1:8" s="15" customFormat="1" ht="15" customHeight="1" x14ac:dyDescent="0.25">
      <c r="A241" s="31"/>
      <c r="B241" s="27"/>
      <c r="C241" s="5"/>
      <c r="D241" s="58"/>
      <c r="E241" s="56"/>
      <c r="F241" s="58"/>
      <c r="G241" s="59"/>
      <c r="H241" s="13"/>
    </row>
    <row r="242" spans="1:8" s="15" customFormat="1" ht="15" customHeight="1" x14ac:dyDescent="0.25">
      <c r="A242" s="32" t="s">
        <v>24</v>
      </c>
      <c r="B242" s="27">
        <f t="shared" si="19"/>
        <v>375</v>
      </c>
      <c r="C242" s="5">
        <f t="shared" ref="C242:C248" si="21">B242/$B$8*100</f>
        <v>4.0448711034408369</v>
      </c>
      <c r="D242" s="58">
        <v>104</v>
      </c>
      <c r="E242" s="56">
        <v>31</v>
      </c>
      <c r="F242" s="58">
        <v>240</v>
      </c>
      <c r="G242" s="59">
        <v>0</v>
      </c>
      <c r="H242" s="13"/>
    </row>
    <row r="243" spans="1:8" s="15" customFormat="1" ht="15" customHeight="1" x14ac:dyDescent="0.25">
      <c r="A243" s="32" t="s">
        <v>25</v>
      </c>
      <c r="B243" s="27">
        <f t="shared" si="19"/>
        <v>352</v>
      </c>
      <c r="C243" s="5">
        <f t="shared" si="21"/>
        <v>3.7967856757631329</v>
      </c>
      <c r="D243" s="58">
        <v>81</v>
      </c>
      <c r="E243" s="56">
        <v>44</v>
      </c>
      <c r="F243" s="58">
        <v>227</v>
      </c>
      <c r="G243" s="59">
        <v>0</v>
      </c>
      <c r="H243" s="13"/>
    </row>
    <row r="244" spans="1:8" s="15" customFormat="1" ht="15" customHeight="1" x14ac:dyDescent="0.25">
      <c r="A244" s="32" t="s">
        <v>26</v>
      </c>
      <c r="B244" s="27">
        <f t="shared" si="19"/>
        <v>273</v>
      </c>
      <c r="C244" s="5">
        <f t="shared" si="21"/>
        <v>2.9446661633049294</v>
      </c>
      <c r="D244" s="58">
        <v>54</v>
      </c>
      <c r="E244" s="56">
        <v>60</v>
      </c>
      <c r="F244" s="58">
        <v>157</v>
      </c>
      <c r="G244" s="59">
        <v>2</v>
      </c>
      <c r="H244" s="13"/>
    </row>
    <row r="245" spans="1:8" s="15" customFormat="1" ht="15" customHeight="1" x14ac:dyDescent="0.25">
      <c r="A245" s="32" t="s">
        <v>27</v>
      </c>
      <c r="B245" s="27">
        <f t="shared" si="19"/>
        <v>222</v>
      </c>
      <c r="C245" s="5">
        <f t="shared" si="21"/>
        <v>2.3945636932369752</v>
      </c>
      <c r="D245" s="58">
        <v>36</v>
      </c>
      <c r="E245" s="56">
        <v>56</v>
      </c>
      <c r="F245" s="58">
        <v>129</v>
      </c>
      <c r="G245" s="59">
        <v>1</v>
      </c>
      <c r="H245" s="13"/>
    </row>
    <row r="246" spans="1:8" s="15" customFormat="1" ht="15" customHeight="1" x14ac:dyDescent="0.25">
      <c r="A246" s="32" t="s">
        <v>28</v>
      </c>
      <c r="B246" s="27">
        <f t="shared" si="19"/>
        <v>114</v>
      </c>
      <c r="C246" s="5">
        <f t="shared" si="21"/>
        <v>1.2296408154460143</v>
      </c>
      <c r="D246" s="58">
        <v>15</v>
      </c>
      <c r="E246" s="56">
        <v>34</v>
      </c>
      <c r="F246" s="58">
        <v>65</v>
      </c>
      <c r="G246" s="59">
        <v>0</v>
      </c>
      <c r="H246" s="13"/>
    </row>
    <row r="247" spans="1:8" s="15" customFormat="1" ht="15" customHeight="1" x14ac:dyDescent="0.25">
      <c r="A247" s="32" t="s">
        <v>29</v>
      </c>
      <c r="B247" s="27">
        <f t="shared" si="19"/>
        <v>8</v>
      </c>
      <c r="C247" s="5">
        <f t="shared" si="21"/>
        <v>8.6290583540071186E-2</v>
      </c>
      <c r="D247" s="58">
        <v>1</v>
      </c>
      <c r="E247" s="56">
        <v>1</v>
      </c>
      <c r="F247" s="58">
        <v>6</v>
      </c>
      <c r="G247" s="59">
        <v>0</v>
      </c>
      <c r="H247" s="13"/>
    </row>
    <row r="248" spans="1:8" s="15" customFormat="1" ht="15" customHeight="1" x14ac:dyDescent="0.25">
      <c r="A248" s="32" t="s">
        <v>31</v>
      </c>
      <c r="B248" s="27">
        <f t="shared" si="19"/>
        <v>1</v>
      </c>
      <c r="C248" s="5">
        <f t="shared" si="21"/>
        <v>1.0786322942508898E-2</v>
      </c>
      <c r="D248" s="58">
        <v>0</v>
      </c>
      <c r="E248" s="58">
        <v>0</v>
      </c>
      <c r="F248" s="58">
        <v>1</v>
      </c>
      <c r="G248" s="59">
        <v>0</v>
      </c>
      <c r="H248" s="13"/>
    </row>
    <row r="249" spans="1:8" s="15" customFormat="1" ht="15" customHeight="1" x14ac:dyDescent="0.25">
      <c r="A249" s="46"/>
      <c r="B249" s="53"/>
      <c r="C249" s="53"/>
      <c r="D249" s="53"/>
      <c r="E249" s="53"/>
      <c r="F249" s="53"/>
      <c r="G249" s="2"/>
      <c r="H249" s="13"/>
    </row>
    <row r="250" spans="1:8" s="4" customFormat="1" ht="15" customHeight="1" x14ac:dyDescent="0.2">
      <c r="A250" s="52" t="s">
        <v>40</v>
      </c>
      <c r="B250" s="27">
        <f>SUM(D250:G250)</f>
        <v>476</v>
      </c>
      <c r="C250" s="5">
        <f>B250/$B$8*100</f>
        <v>5.1342897206342357</v>
      </c>
      <c r="D250" s="24">
        <f>SUM(D252,D256,D264:D269)</f>
        <v>84</v>
      </c>
      <c r="E250" s="24">
        <f>SUM(E252,E256,E264:E269)</f>
        <v>66</v>
      </c>
      <c r="F250" s="24">
        <f>SUM(F252,F256,F264:F269)</f>
        <v>325</v>
      </c>
      <c r="G250" s="26">
        <f>SUM(G252,G256,G264:G269)</f>
        <v>1</v>
      </c>
      <c r="H250" s="3"/>
    </row>
    <row r="251" spans="1:8" s="4" customFormat="1" ht="15" customHeight="1" x14ac:dyDescent="0.2">
      <c r="A251" s="83"/>
      <c r="B251" s="27"/>
      <c r="C251" s="5"/>
      <c r="D251" s="24"/>
      <c r="E251" s="57"/>
      <c r="F251" s="24"/>
      <c r="G251" s="44"/>
      <c r="H251" s="3"/>
    </row>
    <row r="252" spans="1:8" s="15" customFormat="1" ht="15" customHeight="1" x14ac:dyDescent="0.25">
      <c r="A252" s="84" t="s">
        <v>14</v>
      </c>
      <c r="B252" s="27">
        <f>SUM(D252:G252)</f>
        <v>1</v>
      </c>
      <c r="C252" s="5">
        <f>B252/$B$8*100</f>
        <v>1.0786322942508898E-2</v>
      </c>
      <c r="D252" s="24">
        <f>D254</f>
        <v>1</v>
      </c>
      <c r="E252" s="57">
        <f>E254</f>
        <v>0</v>
      </c>
      <c r="F252" s="24">
        <f>F254</f>
        <v>0</v>
      </c>
      <c r="G252" s="44">
        <f>G254</f>
        <v>0</v>
      </c>
      <c r="H252" s="13"/>
    </row>
    <row r="253" spans="1:8" s="15" customFormat="1" ht="15" customHeight="1" x14ac:dyDescent="0.25">
      <c r="A253" s="84"/>
      <c r="B253" s="27"/>
      <c r="C253" s="5"/>
      <c r="D253" s="24"/>
      <c r="E253" s="57"/>
      <c r="F253" s="24"/>
      <c r="G253" s="44"/>
      <c r="H253" s="13"/>
    </row>
    <row r="254" spans="1:8" s="4" customFormat="1" ht="15" customHeight="1" x14ac:dyDescent="0.2">
      <c r="A254" s="82" t="s">
        <v>16</v>
      </c>
      <c r="B254" s="27">
        <f>SUM(D254:G254)</f>
        <v>1</v>
      </c>
      <c r="C254" s="5">
        <f>B254/$B$8*100</f>
        <v>1.0786322942508898E-2</v>
      </c>
      <c r="D254" s="58">
        <v>1</v>
      </c>
      <c r="E254" s="68">
        <v>0</v>
      </c>
      <c r="F254" s="22">
        <v>0</v>
      </c>
      <c r="G254" s="90">
        <v>0</v>
      </c>
      <c r="H254" s="3"/>
    </row>
    <row r="255" spans="1:8" s="4" customFormat="1" ht="15" customHeight="1" x14ac:dyDescent="0.2">
      <c r="A255" s="82"/>
      <c r="B255" s="27"/>
      <c r="C255" s="5"/>
      <c r="D255" s="58"/>
      <c r="E255" s="64"/>
      <c r="F255" s="22"/>
      <c r="G255" s="90"/>
      <c r="H255" s="3"/>
    </row>
    <row r="256" spans="1:8" s="4" customFormat="1" ht="15" customHeight="1" x14ac:dyDescent="0.2">
      <c r="A256" s="74" t="s">
        <v>17</v>
      </c>
      <c r="B256" s="27">
        <f>SUM(D256:G256)</f>
        <v>65</v>
      </c>
      <c r="C256" s="5">
        <f>B256/$B$8*100</f>
        <v>0.70111099126307841</v>
      </c>
      <c r="D256" s="24">
        <f>SUM(D258:D262)</f>
        <v>25</v>
      </c>
      <c r="E256" s="24">
        <f>SUM(E258:E262)</f>
        <v>0</v>
      </c>
      <c r="F256" s="24">
        <f>SUM(F258:F262)</f>
        <v>40</v>
      </c>
      <c r="G256" s="26">
        <f>SUM(G258:G262)</f>
        <v>0</v>
      </c>
      <c r="H256" s="3"/>
    </row>
    <row r="257" spans="1:8" s="4" customFormat="1" ht="15" customHeight="1" x14ac:dyDescent="0.2">
      <c r="A257" s="85"/>
      <c r="B257" s="27"/>
      <c r="C257" s="5"/>
      <c r="D257" s="24"/>
      <c r="E257" s="57"/>
      <c r="F257" s="24"/>
      <c r="G257" s="44"/>
      <c r="H257" s="3"/>
    </row>
    <row r="258" spans="1:8" s="4" customFormat="1" ht="15" customHeight="1" x14ac:dyDescent="0.2">
      <c r="A258" s="82" t="s">
        <v>19</v>
      </c>
      <c r="B258" s="27">
        <f>SUM(D258:G258)</f>
        <v>3</v>
      </c>
      <c r="C258" s="5">
        <f>B258/$B$8*100</f>
        <v>3.2358968827526695E-2</v>
      </c>
      <c r="D258" s="58">
        <v>3</v>
      </c>
      <c r="E258" s="68">
        <v>0</v>
      </c>
      <c r="F258" s="58">
        <v>0</v>
      </c>
      <c r="G258" s="60">
        <v>0</v>
      </c>
      <c r="H258" s="3"/>
    </row>
    <row r="259" spans="1:8" s="2" customFormat="1" ht="15" customHeight="1" x14ac:dyDescent="0.2">
      <c r="A259" s="82" t="s">
        <v>20</v>
      </c>
      <c r="B259" s="27">
        <f>SUM(D259:G259)</f>
        <v>7</v>
      </c>
      <c r="C259" s="5">
        <f>B259/$B$8*100</f>
        <v>7.5504260597562295E-2</v>
      </c>
      <c r="D259" s="58">
        <v>4</v>
      </c>
      <c r="E259" s="68">
        <v>0</v>
      </c>
      <c r="F259" s="58">
        <v>3</v>
      </c>
      <c r="G259" s="60">
        <v>0</v>
      </c>
    </row>
    <row r="260" spans="1:8" s="2" customFormat="1" ht="15" customHeight="1" x14ac:dyDescent="0.2">
      <c r="A260" s="82" t="s">
        <v>21</v>
      </c>
      <c r="B260" s="27">
        <f>SUM(D260:G260)</f>
        <v>10</v>
      </c>
      <c r="C260" s="5">
        <f>B260/$B$8*100</f>
        <v>0.10786322942508898</v>
      </c>
      <c r="D260" s="58">
        <v>3</v>
      </c>
      <c r="E260" s="68">
        <v>0</v>
      </c>
      <c r="F260" s="58">
        <v>7</v>
      </c>
      <c r="G260" s="60">
        <v>0</v>
      </c>
    </row>
    <row r="261" spans="1:8" s="2" customFormat="1" ht="15" customHeight="1" x14ac:dyDescent="0.2">
      <c r="A261" s="82" t="s">
        <v>23</v>
      </c>
      <c r="B261" s="27">
        <f>SUM(D261:G261)</f>
        <v>23</v>
      </c>
      <c r="C261" s="5">
        <f>B261/$B$8*100</f>
        <v>0.2480854276777047</v>
      </c>
      <c r="D261" s="58">
        <v>10</v>
      </c>
      <c r="E261" s="58">
        <v>0</v>
      </c>
      <c r="F261" s="58">
        <v>13</v>
      </c>
      <c r="G261" s="60">
        <v>0</v>
      </c>
    </row>
    <row r="262" spans="1:8" s="2" customFormat="1" ht="15" customHeight="1" x14ac:dyDescent="0.2">
      <c r="A262" s="82" t="s">
        <v>22</v>
      </c>
      <c r="B262" s="27">
        <f>SUM(D262:G262)</f>
        <v>22</v>
      </c>
      <c r="C262" s="5">
        <f>B262/$B$8*100</f>
        <v>0.2372991047351958</v>
      </c>
      <c r="D262" s="58">
        <v>5</v>
      </c>
      <c r="E262" s="58">
        <v>0</v>
      </c>
      <c r="F262" s="58">
        <v>17</v>
      </c>
      <c r="G262" s="60">
        <v>0</v>
      </c>
    </row>
    <row r="263" spans="1:8" s="2" customFormat="1" ht="15" customHeight="1" x14ac:dyDescent="0.2">
      <c r="A263" s="82"/>
      <c r="B263" s="27"/>
      <c r="C263" s="5"/>
      <c r="D263" s="58"/>
      <c r="E263" s="58"/>
      <c r="F263" s="58"/>
      <c r="G263" s="60"/>
    </row>
    <row r="264" spans="1:8" s="2" customFormat="1" ht="15" customHeight="1" x14ac:dyDescent="0.2">
      <c r="A264" s="74" t="s">
        <v>24</v>
      </c>
      <c r="B264" s="27">
        <f t="shared" ref="B264:B269" si="22">SUM(D264:G264)</f>
        <v>107</v>
      </c>
      <c r="C264" s="5">
        <f t="shared" ref="C264:C269" si="23">B264/$B$8*100</f>
        <v>1.1541365548484521</v>
      </c>
      <c r="D264" s="58">
        <v>19</v>
      </c>
      <c r="E264" s="56">
        <v>7</v>
      </c>
      <c r="F264" s="58">
        <v>81</v>
      </c>
      <c r="G264" s="60">
        <v>0</v>
      </c>
    </row>
    <row r="265" spans="1:8" s="2" customFormat="1" ht="15" customHeight="1" x14ac:dyDescent="0.2">
      <c r="A265" s="74" t="s">
        <v>25</v>
      </c>
      <c r="B265" s="27">
        <f t="shared" si="22"/>
        <v>107</v>
      </c>
      <c r="C265" s="5">
        <f t="shared" si="23"/>
        <v>1.1541365548484521</v>
      </c>
      <c r="D265" s="58">
        <v>14</v>
      </c>
      <c r="E265" s="56">
        <v>14</v>
      </c>
      <c r="F265" s="58">
        <v>79</v>
      </c>
      <c r="G265" s="60">
        <v>0</v>
      </c>
    </row>
    <row r="266" spans="1:8" s="2" customFormat="1" ht="15" customHeight="1" x14ac:dyDescent="0.2">
      <c r="A266" s="74" t="s">
        <v>26</v>
      </c>
      <c r="B266" s="27">
        <f t="shared" si="22"/>
        <v>90</v>
      </c>
      <c r="C266" s="5">
        <f t="shared" si="23"/>
        <v>0.97076906482580094</v>
      </c>
      <c r="D266" s="58">
        <v>13</v>
      </c>
      <c r="E266" s="56">
        <v>17</v>
      </c>
      <c r="F266" s="58">
        <v>59</v>
      </c>
      <c r="G266" s="60">
        <v>1</v>
      </c>
    </row>
    <row r="267" spans="1:8" s="2" customFormat="1" ht="15" customHeight="1" x14ac:dyDescent="0.2">
      <c r="A267" s="74" t="s">
        <v>27</v>
      </c>
      <c r="B267" s="27">
        <f t="shared" si="22"/>
        <v>74</v>
      </c>
      <c r="C267" s="5">
        <f t="shared" si="23"/>
        <v>0.79818789774565857</v>
      </c>
      <c r="D267" s="58">
        <v>9</v>
      </c>
      <c r="E267" s="56">
        <v>20</v>
      </c>
      <c r="F267" s="58">
        <v>45</v>
      </c>
      <c r="G267" s="60">
        <v>0</v>
      </c>
    </row>
    <row r="268" spans="1:8" s="2" customFormat="1" ht="15" customHeight="1" x14ac:dyDescent="0.2">
      <c r="A268" s="74" t="s">
        <v>28</v>
      </c>
      <c r="B268" s="27">
        <f t="shared" si="22"/>
        <v>30</v>
      </c>
      <c r="C268" s="5">
        <f t="shared" si="23"/>
        <v>0.32358968827526696</v>
      </c>
      <c r="D268" s="58">
        <v>3</v>
      </c>
      <c r="E268" s="56">
        <v>8</v>
      </c>
      <c r="F268" s="58">
        <v>19</v>
      </c>
      <c r="G268" s="60">
        <v>0</v>
      </c>
    </row>
    <row r="269" spans="1:8" s="2" customFormat="1" ht="15" customHeight="1" x14ac:dyDescent="0.2">
      <c r="A269" s="74" t="s">
        <v>29</v>
      </c>
      <c r="B269" s="27">
        <f t="shared" si="22"/>
        <v>2</v>
      </c>
      <c r="C269" s="5">
        <f t="shared" si="23"/>
        <v>2.1572645885017797E-2</v>
      </c>
      <c r="D269" s="58">
        <v>0</v>
      </c>
      <c r="E269" s="58">
        <v>0</v>
      </c>
      <c r="F269" s="58">
        <v>2</v>
      </c>
      <c r="G269" s="60">
        <v>0</v>
      </c>
    </row>
    <row r="270" spans="1:8" s="2" customFormat="1" ht="15" customHeight="1" x14ac:dyDescent="0.2">
      <c r="A270" s="82"/>
      <c r="B270" s="27"/>
      <c r="C270" s="5"/>
      <c r="D270" s="58"/>
      <c r="E270" s="58"/>
      <c r="F270" s="58"/>
      <c r="G270" s="60"/>
    </row>
    <row r="271" spans="1:8" s="2" customFormat="1" ht="15" customHeight="1" x14ac:dyDescent="0.2">
      <c r="A271" s="94" t="s">
        <v>41</v>
      </c>
      <c r="B271" s="27">
        <f>SUM(D271:G271)</f>
        <v>30</v>
      </c>
      <c r="C271" s="5">
        <f>B271/$B$8*100</f>
        <v>0.32358968827526696</v>
      </c>
      <c r="D271" s="24">
        <f>SUM(D273,D288:D292)</f>
        <v>4</v>
      </c>
      <c r="E271" s="24">
        <f>SUM(E273,E288:E292)</f>
        <v>0</v>
      </c>
      <c r="F271" s="24">
        <f>SUM(F273,F288:F292)</f>
        <v>26</v>
      </c>
      <c r="G271" s="44">
        <f>SUM(G273,G288:G292)</f>
        <v>0</v>
      </c>
    </row>
    <row r="272" spans="1:8" s="2" customFormat="1" ht="15" customHeight="1" x14ac:dyDescent="0.2">
      <c r="A272" s="97"/>
      <c r="B272" s="27"/>
      <c r="C272" s="5"/>
      <c r="D272" s="24"/>
      <c r="E272" s="57"/>
      <c r="F272" s="24"/>
      <c r="G272" s="44"/>
    </row>
    <row r="273" spans="1:8" s="2" customFormat="1" ht="15" customHeight="1" x14ac:dyDescent="0.2">
      <c r="A273" s="74" t="s">
        <v>17</v>
      </c>
      <c r="B273" s="27">
        <f>SUM(D273:G273)</f>
        <v>7</v>
      </c>
      <c r="C273" s="5">
        <f>B273/$B$8*100</f>
        <v>7.5504260597562295E-2</v>
      </c>
      <c r="D273" s="24">
        <f>SUM(D275:D278)</f>
        <v>1</v>
      </c>
      <c r="E273" s="24">
        <f>SUM(E275:E278)</f>
        <v>0</v>
      </c>
      <c r="F273" s="24">
        <f>SUM(F275:F278)</f>
        <v>6</v>
      </c>
      <c r="G273" s="44">
        <f>SUM(G275:G278)</f>
        <v>0</v>
      </c>
    </row>
    <row r="274" spans="1:8" s="2" customFormat="1" ht="15" customHeight="1" x14ac:dyDescent="0.2">
      <c r="A274" s="85"/>
      <c r="B274" s="27"/>
      <c r="C274" s="5"/>
      <c r="D274" s="24"/>
      <c r="E274" s="57"/>
      <c r="F274" s="24"/>
      <c r="G274" s="44"/>
    </row>
    <row r="275" spans="1:8" s="2" customFormat="1" ht="15" customHeight="1" x14ac:dyDescent="0.2">
      <c r="A275" s="82" t="s">
        <v>20</v>
      </c>
      <c r="B275" s="27">
        <f>SUM(D275:G275)</f>
        <v>3</v>
      </c>
      <c r="C275" s="5">
        <f>B275/$B$8*100</f>
        <v>3.2358968827526695E-2</v>
      </c>
      <c r="D275" s="24">
        <v>0</v>
      </c>
      <c r="E275" s="68">
        <v>0</v>
      </c>
      <c r="F275" s="24">
        <v>3</v>
      </c>
      <c r="G275" s="44">
        <v>0</v>
      </c>
    </row>
    <row r="276" spans="1:8" s="2" customFormat="1" ht="15" customHeight="1" x14ac:dyDescent="0.2">
      <c r="A276" s="82" t="s">
        <v>21</v>
      </c>
      <c r="B276" s="27">
        <f>SUM(D276:G276)</f>
        <v>1</v>
      </c>
      <c r="C276" s="5">
        <f>B276/$B$8*100</f>
        <v>1.0786322942508898E-2</v>
      </c>
      <c r="D276" s="58">
        <v>0</v>
      </c>
      <c r="E276" s="68">
        <v>0</v>
      </c>
      <c r="F276" s="58">
        <v>1</v>
      </c>
      <c r="G276" s="60">
        <v>0</v>
      </c>
    </row>
    <row r="277" spans="1:8" s="2" customFormat="1" ht="15" customHeight="1" x14ac:dyDescent="0.2">
      <c r="A277" s="82" t="s">
        <v>23</v>
      </c>
      <c r="B277" s="27">
        <f>SUM(D277:G277)</f>
        <v>1</v>
      </c>
      <c r="C277" s="5">
        <f>B277/$B$8*100</f>
        <v>1.0786322942508898E-2</v>
      </c>
      <c r="D277" s="58">
        <v>0</v>
      </c>
      <c r="E277" s="58">
        <v>0</v>
      </c>
      <c r="F277" s="58">
        <v>1</v>
      </c>
      <c r="G277" s="60">
        <v>0</v>
      </c>
    </row>
    <row r="278" spans="1:8" s="2" customFormat="1" ht="15" customHeight="1" x14ac:dyDescent="0.2">
      <c r="A278" s="82" t="s">
        <v>22</v>
      </c>
      <c r="B278" s="27">
        <f>SUM(D278:G278)</f>
        <v>2</v>
      </c>
      <c r="C278" s="5">
        <f>B278/$B$8*100</f>
        <v>2.1572645885017797E-2</v>
      </c>
      <c r="D278" s="58">
        <v>1</v>
      </c>
      <c r="E278" s="58">
        <v>0</v>
      </c>
      <c r="F278" s="58">
        <v>1</v>
      </c>
      <c r="G278" s="60">
        <v>0</v>
      </c>
    </row>
    <row r="279" spans="1:8" ht="15" customHeight="1" x14ac:dyDescent="0.2">
      <c r="A279" s="109" t="s">
        <v>45</v>
      </c>
      <c r="B279" s="109"/>
      <c r="C279" s="109"/>
      <c r="D279" s="109"/>
      <c r="E279" s="109"/>
      <c r="F279" s="109"/>
      <c r="G279" s="109"/>
    </row>
    <row r="280" spans="1:8" ht="15" customHeight="1" x14ac:dyDescent="0.2">
      <c r="A280" s="110" t="s">
        <v>46</v>
      </c>
      <c r="B280" s="110"/>
      <c r="C280" s="110"/>
      <c r="D280" s="110"/>
      <c r="E280" s="110"/>
      <c r="F280" s="110"/>
      <c r="G280" s="110"/>
    </row>
    <row r="281" spans="1:8" ht="12.6" customHeight="1" x14ac:dyDescent="0.25">
      <c r="A281" s="10"/>
      <c r="B281" s="11"/>
      <c r="C281" s="12"/>
      <c r="D281" s="11"/>
      <c r="E281" s="11"/>
      <c r="F281" s="11"/>
      <c r="G281" s="11"/>
    </row>
    <row r="282" spans="1:8" ht="24.95" customHeight="1" x14ac:dyDescent="0.2">
      <c r="A282" s="111" t="s">
        <v>44</v>
      </c>
      <c r="B282" s="114" t="s">
        <v>0</v>
      </c>
      <c r="C282" s="115"/>
      <c r="D282" s="115"/>
      <c r="E282" s="115"/>
      <c r="F282" s="115"/>
      <c r="G282" s="115"/>
    </row>
    <row r="283" spans="1:8" ht="24.95" customHeight="1" x14ac:dyDescent="0.2">
      <c r="A283" s="112"/>
      <c r="B283" s="116" t="s">
        <v>1</v>
      </c>
      <c r="C283" s="118" t="s">
        <v>9</v>
      </c>
      <c r="D283" s="114" t="s">
        <v>8</v>
      </c>
      <c r="E283" s="115"/>
      <c r="F283" s="115"/>
      <c r="G283" s="115"/>
    </row>
    <row r="284" spans="1:8" ht="24.95" customHeight="1" x14ac:dyDescent="0.2">
      <c r="A284" s="113"/>
      <c r="B284" s="117"/>
      <c r="C284" s="119"/>
      <c r="D284" s="28" t="s">
        <v>5</v>
      </c>
      <c r="E284" s="28" t="s">
        <v>3</v>
      </c>
      <c r="F284" s="28" t="s">
        <v>2</v>
      </c>
      <c r="G284" s="29" t="s">
        <v>10</v>
      </c>
    </row>
    <row r="285" spans="1:8" s="4" customFormat="1" ht="14.45" customHeight="1" x14ac:dyDescent="0.2">
      <c r="A285" s="75"/>
      <c r="B285" s="76"/>
      <c r="C285" s="76"/>
      <c r="D285" s="76"/>
      <c r="E285" s="76"/>
      <c r="F285" s="76"/>
      <c r="H285" s="3"/>
    </row>
    <row r="286" spans="1:8" s="4" customFormat="1" ht="14.45" customHeight="1" x14ac:dyDescent="0.2">
      <c r="A286" s="2" t="s">
        <v>53</v>
      </c>
      <c r="B286" s="76"/>
      <c r="C286" s="76"/>
      <c r="D286" s="76"/>
      <c r="E286" s="76"/>
      <c r="F286" s="76"/>
      <c r="H286" s="3"/>
    </row>
    <row r="287" spans="1:8" ht="15" customHeight="1" x14ac:dyDescent="0.2">
      <c r="A287" s="82"/>
      <c r="B287" s="27"/>
      <c r="C287" s="5"/>
      <c r="D287" s="58"/>
      <c r="E287" s="58"/>
      <c r="F287" s="58"/>
      <c r="G287" s="60"/>
    </row>
    <row r="288" spans="1:8" ht="15" customHeight="1" x14ac:dyDescent="0.2">
      <c r="A288" s="74" t="s">
        <v>24</v>
      </c>
      <c r="B288" s="27">
        <f>SUM(D288:G288)</f>
        <v>7</v>
      </c>
      <c r="C288" s="5">
        <f>B288/$B$8*100</f>
        <v>7.5504260597562295E-2</v>
      </c>
      <c r="D288" s="58">
        <v>1</v>
      </c>
      <c r="E288" s="58">
        <v>0</v>
      </c>
      <c r="F288" s="58">
        <v>6</v>
      </c>
      <c r="G288" s="60">
        <v>0</v>
      </c>
    </row>
    <row r="289" spans="1:8" ht="15" customHeight="1" x14ac:dyDescent="0.2">
      <c r="A289" s="74" t="s">
        <v>25</v>
      </c>
      <c r="B289" s="27">
        <f>SUM(D289:G289)</f>
        <v>6</v>
      </c>
      <c r="C289" s="5">
        <f>B289/$B$8*100</f>
        <v>6.471793765505339E-2</v>
      </c>
      <c r="D289" s="58">
        <v>1</v>
      </c>
      <c r="E289" s="58">
        <v>0</v>
      </c>
      <c r="F289" s="58">
        <v>5</v>
      </c>
      <c r="G289" s="60">
        <v>0</v>
      </c>
    </row>
    <row r="290" spans="1:8" ht="15" customHeight="1" x14ac:dyDescent="0.2">
      <c r="A290" s="74" t="s">
        <v>26</v>
      </c>
      <c r="B290" s="27">
        <f>SUM(D290:G290)</f>
        <v>2</v>
      </c>
      <c r="C290" s="5">
        <f>B290/$B$8*100</f>
        <v>2.1572645885017797E-2</v>
      </c>
      <c r="D290" s="58">
        <v>1</v>
      </c>
      <c r="E290" s="58">
        <v>0</v>
      </c>
      <c r="F290" s="58">
        <v>1</v>
      </c>
      <c r="G290" s="60">
        <v>0</v>
      </c>
    </row>
    <row r="291" spans="1:8" ht="15" customHeight="1" x14ac:dyDescent="0.2">
      <c r="A291" s="74" t="s">
        <v>27</v>
      </c>
      <c r="B291" s="27">
        <f>SUM(D291:G291)</f>
        <v>5</v>
      </c>
      <c r="C291" s="5">
        <f>B291/$B$8*100</f>
        <v>5.3931614712544491E-2</v>
      </c>
      <c r="D291" s="58">
        <v>0</v>
      </c>
      <c r="E291" s="58">
        <v>0</v>
      </c>
      <c r="F291" s="58">
        <v>5</v>
      </c>
      <c r="G291" s="60">
        <v>0</v>
      </c>
    </row>
    <row r="292" spans="1:8" ht="15" customHeight="1" x14ac:dyDescent="0.2">
      <c r="A292" s="74" t="s">
        <v>28</v>
      </c>
      <c r="B292" s="27">
        <f>SUM(D292:G292)</f>
        <v>3</v>
      </c>
      <c r="C292" s="5">
        <f>B292/$B$8*100</f>
        <v>3.2358968827526695E-2</v>
      </c>
      <c r="D292" s="58">
        <v>0</v>
      </c>
      <c r="E292" s="58">
        <v>0</v>
      </c>
      <c r="F292" s="58">
        <v>3</v>
      </c>
      <c r="G292" s="60">
        <v>0</v>
      </c>
    </row>
    <row r="293" spans="1:8" s="103" customFormat="1" ht="15" customHeight="1" x14ac:dyDescent="0.2">
      <c r="A293" s="98"/>
      <c r="B293" s="99"/>
      <c r="C293" s="100"/>
      <c r="D293" s="101"/>
      <c r="E293" s="101"/>
      <c r="F293" s="101"/>
      <c r="G293" s="102"/>
      <c r="H293" s="106"/>
    </row>
    <row r="294" spans="1:8" s="103" customFormat="1" ht="14.25" customHeight="1" x14ac:dyDescent="0.2">
      <c r="A294" s="95" t="s">
        <v>42</v>
      </c>
      <c r="B294" s="27">
        <f>SUM(D294:G294)</f>
        <v>3</v>
      </c>
      <c r="C294" s="5">
        <f>B294/$B$8*100</f>
        <v>3.2358968827526695E-2</v>
      </c>
      <c r="D294" s="24">
        <f>SUM(D296,D300,D301)</f>
        <v>1</v>
      </c>
      <c r="E294" s="48">
        <f>SUM(E296,E300,E301)</f>
        <v>0</v>
      </c>
      <c r="F294" s="24">
        <f>SUM(F296,F300,F301)</f>
        <v>2</v>
      </c>
      <c r="G294" s="44">
        <f>SUM(G296,G300,G301)</f>
        <v>0</v>
      </c>
      <c r="H294" s="106"/>
    </row>
    <row r="295" spans="1:8" ht="13.5" customHeight="1" x14ac:dyDescent="0.2">
      <c r="A295" s="96"/>
      <c r="B295" s="27"/>
      <c r="C295" s="5"/>
      <c r="D295" s="24"/>
      <c r="E295" s="57"/>
      <c r="F295" s="24"/>
      <c r="G295" s="44"/>
    </row>
    <row r="296" spans="1:8" ht="14.25" customHeight="1" x14ac:dyDescent="0.2">
      <c r="A296" s="74" t="s">
        <v>17</v>
      </c>
      <c r="B296" s="27">
        <f>SUM(D296:G296)</f>
        <v>1</v>
      </c>
      <c r="C296" s="5">
        <f>B296/$B$8*100</f>
        <v>1.0786322942508898E-2</v>
      </c>
      <c r="D296" s="22">
        <f>D298</f>
        <v>0</v>
      </c>
      <c r="E296" s="22">
        <f>E298</f>
        <v>0</v>
      </c>
      <c r="F296" s="22">
        <f>F298</f>
        <v>1</v>
      </c>
      <c r="G296" s="90">
        <f>G298</f>
        <v>0</v>
      </c>
    </row>
    <row r="297" spans="1:8" s="15" customFormat="1" ht="14.1" customHeight="1" x14ac:dyDescent="0.25">
      <c r="A297" s="85"/>
      <c r="B297" s="27"/>
      <c r="C297" s="5"/>
      <c r="D297" s="22"/>
      <c r="E297" s="64"/>
      <c r="F297" s="24"/>
      <c r="G297" s="44"/>
      <c r="H297" s="13"/>
    </row>
    <row r="298" spans="1:8" s="15" customFormat="1" ht="14.1" customHeight="1" x14ac:dyDescent="0.25">
      <c r="A298" s="82" t="s">
        <v>20</v>
      </c>
      <c r="B298" s="27">
        <f>SUM(D298:G298)</f>
        <v>1</v>
      </c>
      <c r="C298" s="5">
        <f>B298/$B$8*100</f>
        <v>1.0786322942508898E-2</v>
      </c>
      <c r="D298" s="58">
        <v>0</v>
      </c>
      <c r="E298" s="56">
        <v>0</v>
      </c>
      <c r="F298" s="58">
        <v>1</v>
      </c>
      <c r="G298" s="60">
        <v>0</v>
      </c>
      <c r="H298" s="13"/>
    </row>
    <row r="299" spans="1:8" s="4" customFormat="1" ht="14.1" customHeight="1" x14ac:dyDescent="0.2">
      <c r="A299" s="82"/>
      <c r="B299" s="27"/>
      <c r="C299" s="5"/>
      <c r="D299" s="58"/>
      <c r="E299" s="56"/>
      <c r="F299" s="58"/>
      <c r="G299" s="60"/>
      <c r="H299" s="3"/>
    </row>
    <row r="300" spans="1:8" s="4" customFormat="1" ht="14.1" customHeight="1" x14ac:dyDescent="0.2">
      <c r="A300" s="82" t="s">
        <v>25</v>
      </c>
      <c r="B300" s="27">
        <f>SUM(D300:G300)</f>
        <v>1</v>
      </c>
      <c r="C300" s="5">
        <f>B300/$B$8*100</f>
        <v>1.0786322942508898E-2</v>
      </c>
      <c r="D300" s="58">
        <v>1</v>
      </c>
      <c r="E300" s="58">
        <v>0</v>
      </c>
      <c r="F300" s="58">
        <v>0</v>
      </c>
      <c r="G300" s="60">
        <v>0</v>
      </c>
      <c r="H300" s="3"/>
    </row>
    <row r="301" spans="1:8" s="15" customFormat="1" ht="14.1" customHeight="1" x14ac:dyDescent="0.25">
      <c r="A301" s="74" t="s">
        <v>28</v>
      </c>
      <c r="B301" s="27">
        <f>SUM(D301:G301)</f>
        <v>1</v>
      </c>
      <c r="C301" s="5">
        <f>B301/$B$8*100</f>
        <v>1.0786322942508898E-2</v>
      </c>
      <c r="D301" s="58">
        <v>0</v>
      </c>
      <c r="E301" s="58">
        <v>0</v>
      </c>
      <c r="F301" s="58">
        <v>1</v>
      </c>
      <c r="G301" s="60">
        <v>0</v>
      </c>
      <c r="H301" s="13"/>
    </row>
    <row r="302" spans="1:8" s="15" customFormat="1" ht="14.1" customHeight="1" x14ac:dyDescent="0.25">
      <c r="A302" s="77"/>
      <c r="B302" s="78"/>
      <c r="C302" s="78"/>
      <c r="D302" s="78"/>
      <c r="E302" s="78"/>
      <c r="F302" s="78"/>
      <c r="H302" s="13"/>
    </row>
    <row r="303" spans="1:8" s="4" customFormat="1" ht="14.1" customHeight="1" x14ac:dyDescent="0.2">
      <c r="A303" s="95" t="s">
        <v>43</v>
      </c>
      <c r="B303" s="27">
        <f>SUM(D303:G303)</f>
        <v>234</v>
      </c>
      <c r="C303" s="5">
        <f>B303/$B$8*100</f>
        <v>2.5239995685470822</v>
      </c>
      <c r="D303" s="24">
        <f>SUM(D305,D310,D318:D323)</f>
        <v>45</v>
      </c>
      <c r="E303" s="57">
        <f>SUM(E305,E310,E318:E323)</f>
        <v>7</v>
      </c>
      <c r="F303" s="24">
        <f>SUM(F305,F310,F318:F323)</f>
        <v>181</v>
      </c>
      <c r="G303" s="44">
        <f>SUM(G305,G310,G318:G323)</f>
        <v>1</v>
      </c>
      <c r="H303" s="3"/>
    </row>
    <row r="304" spans="1:8" s="4" customFormat="1" ht="14.1" customHeight="1" x14ac:dyDescent="0.2">
      <c r="A304" s="96"/>
      <c r="B304" s="27"/>
      <c r="C304" s="5"/>
      <c r="D304" s="24"/>
      <c r="E304" s="57"/>
      <c r="F304" s="24"/>
      <c r="G304" s="44"/>
      <c r="H304" s="3"/>
    </row>
    <row r="305" spans="1:8" s="4" customFormat="1" ht="14.1" customHeight="1" x14ac:dyDescent="0.2">
      <c r="A305" s="84" t="s">
        <v>14</v>
      </c>
      <c r="B305" s="27">
        <f>SUM(D305:G305)</f>
        <v>2</v>
      </c>
      <c r="C305" s="5">
        <f>B305/$B$8*100</f>
        <v>2.1572645885017797E-2</v>
      </c>
      <c r="D305" s="24">
        <f>SUM(D307:D308)</f>
        <v>2</v>
      </c>
      <c r="E305" s="57">
        <f t="shared" ref="E305:G305" si="24">SUM(E307:E308)</f>
        <v>0</v>
      </c>
      <c r="F305" s="24">
        <f t="shared" si="24"/>
        <v>0</v>
      </c>
      <c r="G305" s="44">
        <f t="shared" si="24"/>
        <v>0</v>
      </c>
      <c r="H305" s="3"/>
    </row>
    <row r="306" spans="1:8" s="4" customFormat="1" ht="14.1" customHeight="1" x14ac:dyDescent="0.2">
      <c r="A306" s="84"/>
      <c r="B306" s="27"/>
      <c r="C306" s="5"/>
      <c r="D306" s="24"/>
      <c r="E306" s="57"/>
      <c r="F306" s="24"/>
      <c r="G306" s="44"/>
      <c r="H306" s="3"/>
    </row>
    <row r="307" spans="1:8" s="4" customFormat="1" ht="14.1" customHeight="1" x14ac:dyDescent="0.2">
      <c r="A307" s="82" t="s">
        <v>15</v>
      </c>
      <c r="B307" s="27">
        <f>SUM(D307:G307)</f>
        <v>1</v>
      </c>
      <c r="C307" s="5">
        <f>B307/$B$8*100</f>
        <v>1.0786322942508898E-2</v>
      </c>
      <c r="D307" s="22">
        <v>1</v>
      </c>
      <c r="E307" s="68">
        <v>0</v>
      </c>
      <c r="F307" s="22">
        <v>0</v>
      </c>
      <c r="G307" s="90">
        <v>0</v>
      </c>
      <c r="H307" s="3"/>
    </row>
    <row r="308" spans="1:8" s="4" customFormat="1" ht="14.1" customHeight="1" x14ac:dyDescent="0.2">
      <c r="A308" s="82" t="s">
        <v>16</v>
      </c>
      <c r="B308" s="27">
        <f>SUM(D308:G308)</f>
        <v>1</v>
      </c>
      <c r="C308" s="5">
        <f>B308/$B$8*100</f>
        <v>1.0786322942508898E-2</v>
      </c>
      <c r="D308" s="58">
        <v>1</v>
      </c>
      <c r="E308" s="68">
        <v>0</v>
      </c>
      <c r="F308" s="58">
        <v>0</v>
      </c>
      <c r="G308" s="60">
        <v>0</v>
      </c>
      <c r="H308" s="3"/>
    </row>
    <row r="309" spans="1:8" ht="14.1" customHeight="1" x14ac:dyDescent="0.2">
      <c r="A309" s="82"/>
      <c r="B309" s="27"/>
      <c r="C309" s="5"/>
      <c r="D309" s="58"/>
      <c r="E309" s="56"/>
      <c r="F309" s="58"/>
      <c r="G309" s="60"/>
    </row>
    <row r="310" spans="1:8" ht="14.1" customHeight="1" x14ac:dyDescent="0.2">
      <c r="A310" s="74" t="s">
        <v>17</v>
      </c>
      <c r="B310" s="27">
        <f>SUM(D310:G310)</f>
        <v>55</v>
      </c>
      <c r="C310" s="5">
        <f t="shared" ref="C310:C323" si="25">B310/$B$8*100</f>
        <v>0.59324776183798944</v>
      </c>
      <c r="D310" s="24">
        <f>SUM(D312:D316)</f>
        <v>18</v>
      </c>
      <c r="E310" s="24">
        <f>SUM(E312:E316)</f>
        <v>0</v>
      </c>
      <c r="F310" s="24">
        <f>SUM(F312:F316)</f>
        <v>37</v>
      </c>
      <c r="G310" s="44">
        <f>SUM(G312:G316)</f>
        <v>0</v>
      </c>
    </row>
    <row r="311" spans="1:8" ht="14.1" customHeight="1" x14ac:dyDescent="0.2">
      <c r="A311" s="85"/>
      <c r="B311" s="27"/>
      <c r="C311" s="5"/>
      <c r="D311" s="24"/>
      <c r="E311" s="57"/>
      <c r="F311" s="24"/>
      <c r="G311" s="44"/>
    </row>
    <row r="312" spans="1:8" s="4" customFormat="1" ht="14.1" customHeight="1" x14ac:dyDescent="0.2">
      <c r="A312" s="82" t="s">
        <v>19</v>
      </c>
      <c r="B312" s="27">
        <f t="shared" ref="B312:B323" si="26">SUM(D312:G312)</f>
        <v>2</v>
      </c>
      <c r="C312" s="5">
        <f t="shared" si="25"/>
        <v>2.1572645885017797E-2</v>
      </c>
      <c r="D312" s="58">
        <v>1</v>
      </c>
      <c r="E312" s="68">
        <v>0</v>
      </c>
      <c r="F312" s="58">
        <v>1</v>
      </c>
      <c r="G312" s="60">
        <v>0</v>
      </c>
      <c r="H312" s="3"/>
    </row>
    <row r="313" spans="1:8" s="4" customFormat="1" ht="14.1" customHeight="1" x14ac:dyDescent="0.2">
      <c r="A313" s="82" t="s">
        <v>20</v>
      </c>
      <c r="B313" s="27">
        <f t="shared" si="26"/>
        <v>12</v>
      </c>
      <c r="C313" s="5">
        <f t="shared" si="25"/>
        <v>0.12943587531010678</v>
      </c>
      <c r="D313" s="58">
        <v>5</v>
      </c>
      <c r="E313" s="68">
        <v>0</v>
      </c>
      <c r="F313" s="58">
        <v>7</v>
      </c>
      <c r="G313" s="60">
        <v>0</v>
      </c>
      <c r="H313" s="3"/>
    </row>
    <row r="314" spans="1:8" s="4" customFormat="1" ht="14.1" customHeight="1" x14ac:dyDescent="0.2">
      <c r="A314" s="82" t="s">
        <v>21</v>
      </c>
      <c r="B314" s="27">
        <f t="shared" si="26"/>
        <v>9</v>
      </c>
      <c r="C314" s="5">
        <f t="shared" si="25"/>
        <v>9.7076906482580091E-2</v>
      </c>
      <c r="D314" s="58">
        <v>1</v>
      </c>
      <c r="E314" s="68">
        <v>0</v>
      </c>
      <c r="F314" s="58">
        <v>8</v>
      </c>
      <c r="G314" s="60">
        <v>0</v>
      </c>
      <c r="H314" s="3"/>
    </row>
    <row r="315" spans="1:8" s="4" customFormat="1" ht="14.1" customHeight="1" x14ac:dyDescent="0.2">
      <c r="A315" s="82" t="s">
        <v>23</v>
      </c>
      <c r="B315" s="27">
        <f t="shared" si="26"/>
        <v>16</v>
      </c>
      <c r="C315" s="5">
        <f t="shared" si="25"/>
        <v>0.17258116708014237</v>
      </c>
      <c r="D315" s="58">
        <v>7</v>
      </c>
      <c r="E315" s="58">
        <v>0</v>
      </c>
      <c r="F315" s="58">
        <v>9</v>
      </c>
      <c r="G315" s="60">
        <v>0</v>
      </c>
      <c r="H315" s="3"/>
    </row>
    <row r="316" spans="1:8" s="15" customFormat="1" ht="14.1" customHeight="1" x14ac:dyDescent="0.25">
      <c r="A316" s="82" t="s">
        <v>22</v>
      </c>
      <c r="B316" s="27">
        <f t="shared" si="26"/>
        <v>16</v>
      </c>
      <c r="C316" s="5">
        <f t="shared" si="25"/>
        <v>0.17258116708014237</v>
      </c>
      <c r="D316" s="58">
        <v>4</v>
      </c>
      <c r="E316" s="58">
        <v>0</v>
      </c>
      <c r="F316" s="58">
        <v>12</v>
      </c>
      <c r="G316" s="60">
        <v>0</v>
      </c>
      <c r="H316" s="13"/>
    </row>
    <row r="317" spans="1:8" s="15" customFormat="1" ht="14.1" customHeight="1" x14ac:dyDescent="0.25">
      <c r="A317" s="82"/>
      <c r="B317" s="27"/>
      <c r="C317" s="5"/>
      <c r="D317" s="58"/>
      <c r="E317" s="58"/>
      <c r="F317" s="58"/>
      <c r="G317" s="60"/>
      <c r="H317" s="13"/>
    </row>
    <row r="318" spans="1:8" s="4" customFormat="1" ht="14.1" customHeight="1" x14ac:dyDescent="0.2">
      <c r="A318" s="74" t="s">
        <v>24</v>
      </c>
      <c r="B318" s="27">
        <f t="shared" si="26"/>
        <v>57</v>
      </c>
      <c r="C318" s="5">
        <f t="shared" si="25"/>
        <v>0.61482040772300717</v>
      </c>
      <c r="D318" s="53">
        <v>7</v>
      </c>
      <c r="E318" s="58">
        <v>0</v>
      </c>
      <c r="F318" s="53">
        <v>50</v>
      </c>
      <c r="G318" s="60">
        <v>0</v>
      </c>
      <c r="H318" s="3"/>
    </row>
    <row r="319" spans="1:8" s="4" customFormat="1" ht="14.1" customHeight="1" x14ac:dyDescent="0.2">
      <c r="A319" s="74" t="s">
        <v>25</v>
      </c>
      <c r="B319" s="27">
        <f t="shared" si="26"/>
        <v>41</v>
      </c>
      <c r="C319" s="5">
        <f t="shared" si="25"/>
        <v>0.44223924064286485</v>
      </c>
      <c r="D319" s="53">
        <v>7</v>
      </c>
      <c r="E319" s="67">
        <v>2</v>
      </c>
      <c r="F319" s="53">
        <v>32</v>
      </c>
      <c r="G319" s="60">
        <v>0</v>
      </c>
      <c r="H319" s="3"/>
    </row>
    <row r="320" spans="1:8" s="4" customFormat="1" ht="14.1" customHeight="1" x14ac:dyDescent="0.2">
      <c r="A320" s="74" t="s">
        <v>26</v>
      </c>
      <c r="B320" s="27">
        <f t="shared" si="26"/>
        <v>36</v>
      </c>
      <c r="C320" s="5">
        <f t="shared" si="25"/>
        <v>0.38830762593032037</v>
      </c>
      <c r="D320" s="53">
        <v>2</v>
      </c>
      <c r="E320" s="67">
        <v>2</v>
      </c>
      <c r="F320" s="53">
        <v>31</v>
      </c>
      <c r="G320" s="60">
        <v>1</v>
      </c>
      <c r="H320" s="3"/>
    </row>
    <row r="321" spans="1:8" s="4" customFormat="1" ht="14.1" customHeight="1" x14ac:dyDescent="0.2">
      <c r="A321" s="74" t="s">
        <v>27</v>
      </c>
      <c r="B321" s="27">
        <f t="shared" si="26"/>
        <v>23</v>
      </c>
      <c r="C321" s="5">
        <f t="shared" si="25"/>
        <v>0.2480854276777047</v>
      </c>
      <c r="D321" s="53">
        <v>3</v>
      </c>
      <c r="E321" s="66" t="s">
        <v>4</v>
      </c>
      <c r="F321" s="53">
        <v>20</v>
      </c>
      <c r="G321" s="60">
        <v>0</v>
      </c>
      <c r="H321" s="3"/>
    </row>
    <row r="322" spans="1:8" s="4" customFormat="1" ht="14.1" customHeight="1" x14ac:dyDescent="0.2">
      <c r="A322" s="74" t="s">
        <v>28</v>
      </c>
      <c r="B322" s="27">
        <f t="shared" si="26"/>
        <v>19</v>
      </c>
      <c r="C322" s="5">
        <f t="shared" si="25"/>
        <v>0.20494013590766907</v>
      </c>
      <c r="D322" s="53">
        <v>5</v>
      </c>
      <c r="E322" s="67">
        <v>3</v>
      </c>
      <c r="F322" s="53">
        <v>11</v>
      </c>
      <c r="G322" s="60">
        <v>0</v>
      </c>
      <c r="H322" s="3"/>
    </row>
    <row r="323" spans="1:8" s="4" customFormat="1" ht="14.1" customHeight="1" x14ac:dyDescent="0.2">
      <c r="A323" s="74" t="s">
        <v>29</v>
      </c>
      <c r="B323" s="27">
        <f t="shared" si="26"/>
        <v>1</v>
      </c>
      <c r="C323" s="5">
        <f t="shared" si="25"/>
        <v>1.0786322942508898E-2</v>
      </c>
      <c r="D323" s="53">
        <v>1</v>
      </c>
      <c r="E323" s="58">
        <v>0</v>
      </c>
      <c r="F323" s="58">
        <v>0</v>
      </c>
      <c r="G323" s="59">
        <v>0</v>
      </c>
      <c r="H323" s="3"/>
    </row>
    <row r="324" spans="1:8" s="4" customFormat="1" ht="12" customHeight="1" x14ac:dyDescent="0.2">
      <c r="A324" s="108"/>
      <c r="B324" s="69"/>
      <c r="C324" s="6"/>
      <c r="D324" s="70"/>
      <c r="E324" s="71"/>
      <c r="F324" s="71"/>
      <c r="G324" s="72"/>
      <c r="H324" s="3"/>
    </row>
    <row r="325" spans="1:8" s="4" customFormat="1" ht="12" customHeight="1" x14ac:dyDescent="0.2">
      <c r="A325" s="32"/>
      <c r="B325" s="41"/>
      <c r="C325" s="105"/>
      <c r="D325" s="2"/>
      <c r="E325" s="60"/>
      <c r="F325" s="60"/>
      <c r="G325" s="60"/>
      <c r="H325" s="3"/>
    </row>
    <row r="326" spans="1:8" ht="14.1" customHeight="1" x14ac:dyDescent="0.2">
      <c r="A326" s="1" t="s">
        <v>6</v>
      </c>
      <c r="C326" s="1"/>
    </row>
    <row r="327" spans="1:8" ht="14.1" customHeight="1" x14ac:dyDescent="0.2">
      <c r="A327" s="21" t="s">
        <v>11</v>
      </c>
      <c r="C327" s="1"/>
    </row>
    <row r="328" spans="1:8" ht="14.1" customHeight="1" x14ac:dyDescent="0.2">
      <c r="A328" s="21" t="s">
        <v>12</v>
      </c>
      <c r="C328" s="1"/>
    </row>
    <row r="329" spans="1:8" ht="14.1" customHeight="1" x14ac:dyDescent="0.2">
      <c r="A329" s="1" t="s">
        <v>13</v>
      </c>
      <c r="C329" s="1"/>
    </row>
    <row r="330" spans="1:8" ht="14.1" customHeight="1" x14ac:dyDescent="0.2">
      <c r="A330" s="9" t="s">
        <v>7</v>
      </c>
      <c r="C330" s="1"/>
    </row>
    <row r="331" spans="1:8" ht="14.1" customHeight="1" x14ac:dyDescent="0.2">
      <c r="A331" s="91" t="s">
        <v>49</v>
      </c>
      <c r="C331" s="1"/>
    </row>
    <row r="332" spans="1:8" ht="14.1" customHeight="1" x14ac:dyDescent="0.2">
      <c r="A332" s="92" t="s">
        <v>50</v>
      </c>
      <c r="C332" s="1"/>
    </row>
    <row r="333" spans="1:8" s="14" customFormat="1" ht="14.1" customHeight="1" x14ac:dyDescent="0.2">
      <c r="H333" s="49"/>
    </row>
    <row r="334" spans="1:8" s="14" customFormat="1" ht="14.1" customHeight="1" x14ac:dyDescent="0.2">
      <c r="H334" s="49"/>
    </row>
    <row r="335" spans="1:8" s="15" customFormat="1" ht="14.1" customHeight="1" x14ac:dyDescent="0.25">
      <c r="H335" s="13"/>
    </row>
    <row r="336" spans="1:8" s="15" customFormat="1" ht="14.1" customHeight="1" x14ac:dyDescent="0.25">
      <c r="H336" s="13"/>
    </row>
    <row r="337" spans="2:8" s="15" customFormat="1" ht="14.1" customHeight="1" x14ac:dyDescent="0.25">
      <c r="H337" s="13"/>
    </row>
    <row r="338" spans="2:8" s="4" customFormat="1" ht="14.1" customHeight="1" x14ac:dyDescent="0.2">
      <c r="H338" s="3"/>
    </row>
    <row r="339" spans="2:8" s="4" customFormat="1" ht="14.1" customHeight="1" x14ac:dyDescent="0.2">
      <c r="H339" s="3"/>
    </row>
    <row r="340" spans="2:8" s="4" customFormat="1" ht="14.1" customHeight="1" x14ac:dyDescent="0.2">
      <c r="H340" s="3"/>
    </row>
    <row r="341" spans="2:8" s="4" customFormat="1" ht="14.1" customHeight="1" x14ac:dyDescent="0.2">
      <c r="H341" s="3"/>
    </row>
    <row r="342" spans="2:8" ht="14.1" customHeight="1" x14ac:dyDescent="0.2">
      <c r="B342" s="4"/>
      <c r="C342" s="4"/>
      <c r="D342" s="4"/>
      <c r="E342" s="4"/>
      <c r="F342" s="4"/>
    </row>
    <row r="343" spans="2:8" ht="14.1" customHeight="1" x14ac:dyDescent="0.2">
      <c r="B343" s="4"/>
      <c r="C343" s="4"/>
      <c r="D343" s="4"/>
      <c r="E343" s="4"/>
      <c r="F343" s="4"/>
    </row>
    <row r="344" spans="2:8" s="4" customFormat="1" ht="15" customHeight="1" x14ac:dyDescent="0.2">
      <c r="H344" s="3"/>
    </row>
    <row r="345" spans="2:8" s="4" customFormat="1" ht="15" customHeight="1" x14ac:dyDescent="0.2">
      <c r="H345" s="3"/>
    </row>
    <row r="346" spans="2:8" s="4" customFormat="1" ht="15" customHeight="1" x14ac:dyDescent="0.2">
      <c r="H346" s="3"/>
    </row>
    <row r="347" spans="2:8" s="4" customFormat="1" ht="15" customHeight="1" x14ac:dyDescent="0.2">
      <c r="H347" s="3"/>
    </row>
    <row r="348" spans="2:8" s="4" customFormat="1" ht="15" customHeight="1" x14ac:dyDescent="0.2">
      <c r="H348" s="3"/>
    </row>
    <row r="349" spans="2:8" ht="15" customHeight="1" x14ac:dyDescent="0.2">
      <c r="C349" s="1"/>
    </row>
    <row r="350" spans="2:8" s="4" customFormat="1" ht="15" customHeight="1" x14ac:dyDescent="0.2">
      <c r="H350" s="3"/>
    </row>
    <row r="351" spans="2:8" s="2" customFormat="1" ht="15" customHeight="1" x14ac:dyDescent="0.2"/>
    <row r="352" spans="2:8" s="2" customFormat="1" ht="14.45" customHeight="1" x14ac:dyDescent="0.2">
      <c r="C352" s="7"/>
    </row>
    <row r="353" spans="2:7" s="2" customFormat="1" ht="14.45" customHeight="1" x14ac:dyDescent="0.2">
      <c r="B353" s="1"/>
      <c r="C353" s="8"/>
      <c r="D353" s="1"/>
      <c r="E353" s="1"/>
      <c r="F353" s="1"/>
      <c r="G353" s="1"/>
    </row>
    <row r="354" spans="2:7" s="2" customFormat="1" ht="14.45" customHeight="1" x14ac:dyDescent="0.2">
      <c r="B354" s="1"/>
      <c r="C354" s="8"/>
      <c r="D354" s="1"/>
      <c r="E354" s="1"/>
      <c r="F354" s="1"/>
      <c r="G354" s="1"/>
    </row>
    <row r="355" spans="2:7" s="2" customFormat="1" ht="14.45" customHeight="1" x14ac:dyDescent="0.2">
      <c r="C355" s="7"/>
    </row>
    <row r="356" spans="2:7" s="2" customFormat="1" ht="14.45" customHeight="1" x14ac:dyDescent="0.2">
      <c r="C356" s="7"/>
    </row>
  </sheetData>
  <mergeCells count="42">
    <mergeCell ref="A279:G279"/>
    <mergeCell ref="A280:G280"/>
    <mergeCell ref="A282:A284"/>
    <mergeCell ref="B282:G282"/>
    <mergeCell ref="B283:B284"/>
    <mergeCell ref="C283:C284"/>
    <mergeCell ref="D283:G283"/>
    <mergeCell ref="A225:G225"/>
    <mergeCell ref="A226:G226"/>
    <mergeCell ref="A228:A230"/>
    <mergeCell ref="B228:G228"/>
    <mergeCell ref="B229:B230"/>
    <mergeCell ref="C229:C230"/>
    <mergeCell ref="D229:G229"/>
    <mergeCell ref="A1:G1"/>
    <mergeCell ref="A2:G2"/>
    <mergeCell ref="A4:A6"/>
    <mergeCell ref="B4:G4"/>
    <mergeCell ref="B5:B6"/>
    <mergeCell ref="C5:C6"/>
    <mergeCell ref="D5:G5"/>
    <mergeCell ref="A56:G56"/>
    <mergeCell ref="A57:G57"/>
    <mergeCell ref="A59:A61"/>
    <mergeCell ref="B59:G59"/>
    <mergeCell ref="B60:B61"/>
    <mergeCell ref="C60:C61"/>
    <mergeCell ref="D60:G60"/>
    <mergeCell ref="A113:G113"/>
    <mergeCell ref="A114:G114"/>
    <mergeCell ref="A116:A118"/>
    <mergeCell ref="B116:G116"/>
    <mergeCell ref="B117:B118"/>
    <mergeCell ref="C117:C118"/>
    <mergeCell ref="D117:G117"/>
    <mergeCell ref="A171:G171"/>
    <mergeCell ref="A172:G172"/>
    <mergeCell ref="A174:A176"/>
    <mergeCell ref="B174:G174"/>
    <mergeCell ref="B175:B176"/>
    <mergeCell ref="C175:C176"/>
    <mergeCell ref="D175:G175"/>
  </mergeCells>
  <printOptions horizontalCentered="1"/>
  <pageMargins left="0.74803149606299213" right="0.74803149606299213" top="0.98425196850393704" bottom="0.98425196850393704" header="0" footer="0"/>
  <pageSetup scale="80" fitToHeight="6" orientation="portrait" r:id="rId1"/>
  <headerFooter alignWithMargins="0"/>
  <rowBreaks count="5" manualBreakCount="5">
    <brk id="55" max="16383" man="1"/>
    <brk id="112" max="16383" man="1"/>
    <brk id="170" max="16383" man="1"/>
    <brk id="224" max="16383" man="1"/>
    <brk id="3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17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RUBIELA COSME</cp:lastModifiedBy>
  <cp:lastPrinted>2019-12-06T21:28:03Z</cp:lastPrinted>
  <dcterms:created xsi:type="dcterms:W3CDTF">2013-08-05T17:25:09Z</dcterms:created>
  <dcterms:modified xsi:type="dcterms:W3CDTF">2020-01-16T17:24:10Z</dcterms:modified>
</cp:coreProperties>
</file>